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Z:\G_EQUIPA_FONTES_ADMINISTRATIVAS\RU - FORMAÇÃO PROFISSIONAL\2021\PUBLICACAO E SINTESE\versão 2 - 06092024\Site\"/>
    </mc:Choice>
  </mc:AlternateContent>
  <xr:revisionPtr revIDLastSave="0" documentId="13_ncr:1_{937A382D-90FD-4837-92D8-9A1E86DE1BAC}" xr6:coauthVersionLast="47" xr6:coauthVersionMax="47" xr10:uidLastSave="{00000000-0000-0000-0000-000000000000}"/>
  <bookViews>
    <workbookView xWindow="-110" yWindow="-110" windowWidth="19420" windowHeight="10300" tabRatio="903" xr2:uid="{00000000-000D-0000-FFFF-FFFF00000000}"/>
  </bookViews>
  <sheets>
    <sheet name="Indice" sheetId="143" r:id="rId1"/>
    <sheet name="Q1" sheetId="38" r:id="rId2"/>
    <sheet name="Q2" sheetId="58" r:id="rId3"/>
    <sheet name="Q3" sheetId="122" r:id="rId4"/>
    <sheet name="Q4" sheetId="61" r:id="rId5"/>
    <sheet name="Q5" sheetId="123" r:id="rId6"/>
    <sheet name="Q6" sheetId="64" r:id="rId7"/>
    <sheet name="Q7" sheetId="41" r:id="rId8"/>
    <sheet name="Q8" sheetId="42" r:id="rId9"/>
    <sheet name="Q9" sheetId="43" r:id="rId10"/>
    <sheet name="Q10" sheetId="116" r:id="rId11"/>
    <sheet name="Q11" sheetId="117" r:id="rId12"/>
    <sheet name="Q12" sheetId="68" r:id="rId13"/>
    <sheet name="Q13" sheetId="92" r:id="rId14"/>
    <sheet name="Q14" sheetId="48" r:id="rId15"/>
    <sheet name="Q15" sheetId="49" r:id="rId16"/>
    <sheet name="Q16.17" sheetId="50" r:id="rId17"/>
    <sheet name="Q18" sheetId="51" r:id="rId18"/>
    <sheet name="Q19" sheetId="52" r:id="rId19"/>
    <sheet name="Q20" sheetId="54" r:id="rId20"/>
    <sheet name="Q21" sheetId="115" r:id="rId21"/>
    <sheet name="Q22" sheetId="44" r:id="rId22"/>
    <sheet name="Q23" sheetId="46" r:id="rId23"/>
    <sheet name="Q24" sheetId="134" r:id="rId24"/>
    <sheet name="Q25" sheetId="89" r:id="rId25"/>
    <sheet name="Q26" sheetId="90" r:id="rId26"/>
    <sheet name="Q27" sheetId="72" r:id="rId27"/>
    <sheet name="Q28" sheetId="74" r:id="rId28"/>
    <sheet name="Q29" sheetId="70" r:id="rId29"/>
    <sheet name="Q30" sheetId="71" r:id="rId30"/>
    <sheet name="Q31" sheetId="75" r:id="rId31"/>
    <sheet name="Q32" sheetId="76" r:id="rId32"/>
    <sheet name="Q33" sheetId="56" r:id="rId33"/>
    <sheet name="Q34" sheetId="57" r:id="rId34"/>
    <sheet name="Q35" sheetId="65" r:id="rId35"/>
    <sheet name="Q36" sheetId="66" r:id="rId36"/>
    <sheet name="Q37" sheetId="94" r:id="rId37"/>
    <sheet name="Q38" sheetId="67" r:id="rId38"/>
    <sheet name="Q39" sheetId="98" r:id="rId39"/>
    <sheet name="Q40" sheetId="139" r:id="rId40"/>
  </sheets>
  <definedNames>
    <definedName name="Auto_Open">#REF!</definedName>
    <definedName name="bbb">#REF!</definedName>
    <definedName name="borgesso">#REF!</definedName>
    <definedName name="dd">#REF!</definedName>
    <definedName name="empresas" localSheetId="23">#REF!</definedName>
    <definedName name="empresas" localSheetId="3">#REF!</definedName>
    <definedName name="empresas" localSheetId="5">#REF!</definedName>
    <definedName name="empresas">#REF!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nn">#REF!</definedName>
    <definedName name="NomeTabela">"Dummy"</definedName>
    <definedName name="Print_Area" localSheetId="10">'Q10'!$B$1:$H$57</definedName>
    <definedName name="Print_Area" localSheetId="18">'Q19'!$B$1:$E$56</definedName>
    <definedName name="Print_Area" localSheetId="20">'Q21'!$B$1:$E$56</definedName>
    <definedName name="Print_Area" localSheetId="22">'Q23'!$B$1:$L$56</definedName>
    <definedName name="Print_Area" localSheetId="23">'Q24'!$B$1:$D$43</definedName>
    <definedName name="Print_Area" localSheetId="26">'Q27'!$B$1:$G$56</definedName>
    <definedName name="Print_Area" localSheetId="27">'Q28'!$B$1:$G$56</definedName>
    <definedName name="Print_Area" localSheetId="29">'Q30'!$B$1:$K$56</definedName>
    <definedName name="Print_Area" localSheetId="7">'Q7'!$B$1:$H$56</definedName>
    <definedName name="Recover">#REF!</definedName>
    <definedName name="total" localSheetId="23">#REF!</definedName>
    <definedName name="total" localSheetId="3">#REF!</definedName>
    <definedName name="total" localSheetId="5">#REF!</definedName>
    <definedName name="total">#REF!</definedName>
    <definedName name="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39" l="1"/>
  <c r="C46" i="98"/>
  <c r="D46" i="98"/>
  <c r="E46" i="98"/>
  <c r="F46" i="98"/>
  <c r="G46" i="98"/>
  <c r="C47" i="98"/>
  <c r="D47" i="98"/>
  <c r="E47" i="98"/>
  <c r="F47" i="98"/>
  <c r="G47" i="98"/>
  <c r="H47" i="98"/>
  <c r="C48" i="98"/>
  <c r="D48" i="98"/>
  <c r="E48" i="98"/>
  <c r="F48" i="98"/>
  <c r="G48" i="98"/>
  <c r="H48" i="98"/>
  <c r="C49" i="98"/>
  <c r="D49" i="98"/>
  <c r="E49" i="98"/>
  <c r="F49" i="98"/>
  <c r="G49" i="98"/>
  <c r="C50" i="98"/>
  <c r="D50" i="98"/>
  <c r="E50" i="98"/>
  <c r="F50" i="98"/>
  <c r="G50" i="98"/>
  <c r="H50" i="98"/>
  <c r="C51" i="98"/>
  <c r="D51" i="98"/>
  <c r="E51" i="98"/>
  <c r="F51" i="98"/>
  <c r="G51" i="98"/>
  <c r="H51" i="98"/>
  <c r="C52" i="98"/>
  <c r="D52" i="98"/>
  <c r="E52" i="98"/>
  <c r="F52" i="98"/>
  <c r="G52" i="98"/>
  <c r="H52" i="98"/>
  <c r="C53" i="98"/>
  <c r="D53" i="98"/>
  <c r="E53" i="98"/>
  <c r="F53" i="98"/>
  <c r="G53" i="98"/>
  <c r="H53" i="98"/>
  <c r="C12" i="98"/>
  <c r="D12" i="98"/>
  <c r="E12" i="98"/>
  <c r="F12" i="98"/>
  <c r="G12" i="98"/>
  <c r="H12" i="98"/>
  <c r="C13" i="98"/>
  <c r="G13" i="98"/>
  <c r="C14" i="98"/>
  <c r="D14" i="98"/>
  <c r="E14" i="98"/>
  <c r="F14" i="98"/>
  <c r="G14" i="98"/>
  <c r="H14" i="98"/>
  <c r="C15" i="98"/>
  <c r="D15" i="98"/>
  <c r="E15" i="98"/>
  <c r="F15" i="98"/>
  <c r="G15" i="98"/>
  <c r="H15" i="98"/>
  <c r="C16" i="98"/>
  <c r="D16" i="98"/>
  <c r="E16" i="98"/>
  <c r="F16" i="98"/>
  <c r="G16" i="98"/>
  <c r="H16" i="98"/>
  <c r="C17" i="98"/>
  <c r="D17" i="98"/>
  <c r="E17" i="98"/>
  <c r="F17" i="98"/>
  <c r="G17" i="98"/>
  <c r="H17" i="98"/>
  <c r="C18" i="98"/>
  <c r="D18" i="98"/>
  <c r="E18" i="98"/>
  <c r="F18" i="98"/>
  <c r="G18" i="98"/>
  <c r="H18" i="98"/>
  <c r="C19" i="98"/>
  <c r="D19" i="98"/>
  <c r="E19" i="98"/>
  <c r="F19" i="98"/>
  <c r="G19" i="98"/>
  <c r="H19" i="98"/>
  <c r="C20" i="98"/>
  <c r="E20" i="98"/>
  <c r="H20" i="98"/>
  <c r="C21" i="98"/>
  <c r="D21" i="98"/>
  <c r="E21" i="98"/>
  <c r="F21" i="98"/>
  <c r="G21" i="98"/>
  <c r="H21" i="98"/>
  <c r="C22" i="98"/>
  <c r="D22" i="98"/>
  <c r="E22" i="98"/>
  <c r="F22" i="98"/>
  <c r="G22" i="98"/>
  <c r="H22" i="98"/>
  <c r="C23" i="98"/>
  <c r="D23" i="98"/>
  <c r="E23" i="98"/>
  <c r="F23" i="98"/>
  <c r="G23" i="98"/>
  <c r="H23" i="98"/>
  <c r="C24" i="98"/>
  <c r="D24" i="98"/>
  <c r="E24" i="98"/>
  <c r="F24" i="98"/>
  <c r="G24" i="98"/>
  <c r="H24" i="98"/>
  <c r="C25" i="98"/>
  <c r="D25" i="98"/>
  <c r="E25" i="98"/>
  <c r="F25" i="98"/>
  <c r="G25" i="98"/>
  <c r="H25" i="98"/>
  <c r="C26" i="98"/>
  <c r="D26" i="98"/>
  <c r="E26" i="98"/>
  <c r="F26" i="98"/>
  <c r="G26" i="98"/>
  <c r="H26" i="98"/>
  <c r="C27" i="98"/>
  <c r="D27" i="98"/>
  <c r="E27" i="98"/>
  <c r="F27" i="98"/>
  <c r="G27" i="98"/>
  <c r="H27" i="98"/>
  <c r="C28" i="98"/>
  <c r="D28" i="98"/>
  <c r="E28" i="98"/>
  <c r="F28" i="98"/>
  <c r="G28" i="98"/>
  <c r="H28" i="98"/>
  <c r="C29" i="98"/>
  <c r="D29" i="98"/>
  <c r="E29" i="98"/>
  <c r="F29" i="98"/>
  <c r="G29" i="98"/>
  <c r="H29" i="98"/>
  <c r="C30" i="98"/>
  <c r="D30" i="98"/>
  <c r="E30" i="98"/>
  <c r="F30" i="98"/>
  <c r="G30" i="98"/>
  <c r="H30" i="98"/>
  <c r="C31" i="98"/>
  <c r="D31" i="98"/>
  <c r="E31" i="98"/>
  <c r="F31" i="98"/>
  <c r="G31" i="98"/>
  <c r="H31" i="98"/>
  <c r="C32" i="98"/>
  <c r="D32" i="98"/>
  <c r="E32" i="98"/>
  <c r="F32" i="98"/>
  <c r="G32" i="98"/>
  <c r="H32" i="98"/>
  <c r="C33" i="98"/>
  <c r="D33" i="98"/>
  <c r="E33" i="98"/>
  <c r="F33" i="98"/>
  <c r="G33" i="98"/>
  <c r="H33" i="98"/>
  <c r="C34" i="98"/>
  <c r="D34" i="98"/>
  <c r="E34" i="98"/>
  <c r="F34" i="98"/>
  <c r="G34" i="98"/>
  <c r="H34" i="98"/>
  <c r="C54" i="57"/>
  <c r="C46" i="57"/>
  <c r="D46" i="57"/>
  <c r="E46" i="57"/>
  <c r="F46" i="57"/>
  <c r="G46" i="57"/>
  <c r="C47" i="57"/>
  <c r="D47" i="57"/>
  <c r="E47" i="57"/>
  <c r="F47" i="57"/>
  <c r="G47" i="57"/>
  <c r="H47" i="57"/>
  <c r="C48" i="57"/>
  <c r="D48" i="57"/>
  <c r="E48" i="57"/>
  <c r="F48" i="57"/>
  <c r="G48" i="57"/>
  <c r="H48" i="57"/>
  <c r="C49" i="57"/>
  <c r="D49" i="57"/>
  <c r="E49" i="57"/>
  <c r="F49" i="57"/>
  <c r="G49" i="57"/>
  <c r="C50" i="57"/>
  <c r="D50" i="57"/>
  <c r="E50" i="57"/>
  <c r="F50" i="57"/>
  <c r="G50" i="57"/>
  <c r="H50" i="57"/>
  <c r="C51" i="57"/>
  <c r="D51" i="57"/>
  <c r="E51" i="57"/>
  <c r="F51" i="57"/>
  <c r="G51" i="57"/>
  <c r="H51" i="57"/>
  <c r="C52" i="57"/>
  <c r="D52" i="57"/>
  <c r="E52" i="57"/>
  <c r="F52" i="57"/>
  <c r="G52" i="57"/>
  <c r="H52" i="57"/>
  <c r="C53" i="57"/>
  <c r="D53" i="57"/>
  <c r="E53" i="57"/>
  <c r="F53" i="57"/>
  <c r="G53" i="57"/>
  <c r="H53" i="57"/>
  <c r="D54" i="57"/>
  <c r="C12" i="57"/>
  <c r="D12" i="57"/>
  <c r="E12" i="57"/>
  <c r="F12" i="57"/>
  <c r="G12" i="57"/>
  <c r="H12" i="57"/>
  <c r="C13" i="57"/>
  <c r="G13" i="57"/>
  <c r="C14" i="57"/>
  <c r="D14" i="57"/>
  <c r="E14" i="57"/>
  <c r="F14" i="57"/>
  <c r="G14" i="57"/>
  <c r="H14" i="57"/>
  <c r="C15" i="57"/>
  <c r="D15" i="57"/>
  <c r="E15" i="57"/>
  <c r="F15" i="57"/>
  <c r="G15" i="57"/>
  <c r="H15" i="57"/>
  <c r="C16" i="57"/>
  <c r="D16" i="57"/>
  <c r="E16" i="57"/>
  <c r="F16" i="57"/>
  <c r="G16" i="57"/>
  <c r="H16" i="57"/>
  <c r="C17" i="57"/>
  <c r="D17" i="57"/>
  <c r="E17" i="57"/>
  <c r="F17" i="57"/>
  <c r="G17" i="57"/>
  <c r="H17" i="57"/>
  <c r="C18" i="57"/>
  <c r="D18" i="57"/>
  <c r="E18" i="57"/>
  <c r="F18" i="57"/>
  <c r="G18" i="57"/>
  <c r="H18" i="57"/>
  <c r="C19" i="57"/>
  <c r="D19" i="57"/>
  <c r="E19" i="57"/>
  <c r="F19" i="57"/>
  <c r="G19" i="57"/>
  <c r="H19" i="57"/>
  <c r="C20" i="57"/>
  <c r="E20" i="57"/>
  <c r="H20" i="57"/>
  <c r="C21" i="57"/>
  <c r="D21" i="57"/>
  <c r="E21" i="57"/>
  <c r="F21" i="57"/>
  <c r="G21" i="57"/>
  <c r="H21" i="57"/>
  <c r="C22" i="57"/>
  <c r="D22" i="57"/>
  <c r="E22" i="57"/>
  <c r="F22" i="57"/>
  <c r="G22" i="57"/>
  <c r="H22" i="57"/>
  <c r="C23" i="57"/>
  <c r="D23" i="57"/>
  <c r="E23" i="57"/>
  <c r="F23" i="57"/>
  <c r="G23" i="57"/>
  <c r="H23" i="57"/>
  <c r="C24" i="57"/>
  <c r="D24" i="57"/>
  <c r="E24" i="57"/>
  <c r="F24" i="57"/>
  <c r="G24" i="57"/>
  <c r="H24" i="57"/>
  <c r="C25" i="57"/>
  <c r="D25" i="57"/>
  <c r="E25" i="57"/>
  <c r="F25" i="57"/>
  <c r="G25" i="57"/>
  <c r="H25" i="57"/>
  <c r="C26" i="57"/>
  <c r="D26" i="57"/>
  <c r="E26" i="57"/>
  <c r="F26" i="57"/>
  <c r="G26" i="57"/>
  <c r="H26" i="57"/>
  <c r="C27" i="57"/>
  <c r="D27" i="57"/>
  <c r="E27" i="57"/>
  <c r="F27" i="57"/>
  <c r="G27" i="57"/>
  <c r="H27" i="57"/>
  <c r="C28" i="57"/>
  <c r="D28" i="57"/>
  <c r="E28" i="57"/>
  <c r="F28" i="57"/>
  <c r="G28" i="57"/>
  <c r="H28" i="57"/>
  <c r="C29" i="57"/>
  <c r="D29" i="57"/>
  <c r="E29" i="57"/>
  <c r="F29" i="57"/>
  <c r="G29" i="57"/>
  <c r="H29" i="57"/>
  <c r="C30" i="57"/>
  <c r="D30" i="57"/>
  <c r="E30" i="57"/>
  <c r="F30" i="57"/>
  <c r="G30" i="57"/>
  <c r="H30" i="57"/>
  <c r="C31" i="57"/>
  <c r="D31" i="57"/>
  <c r="E31" i="57"/>
  <c r="F31" i="57"/>
  <c r="G31" i="57"/>
  <c r="H31" i="57"/>
  <c r="C32" i="57"/>
  <c r="D32" i="57"/>
  <c r="E32" i="57"/>
  <c r="F32" i="57"/>
  <c r="G32" i="57"/>
  <c r="H32" i="57"/>
  <c r="C33" i="57"/>
  <c r="D33" i="57"/>
  <c r="E33" i="57"/>
  <c r="F33" i="57"/>
  <c r="G33" i="57"/>
  <c r="H33" i="57"/>
  <c r="C34" i="57"/>
  <c r="D34" i="57"/>
  <c r="E34" i="57"/>
  <c r="F34" i="57"/>
  <c r="G34" i="57"/>
  <c r="H34" i="57"/>
  <c r="C44" i="76"/>
  <c r="D44" i="76"/>
  <c r="E44" i="76"/>
  <c r="F44" i="76"/>
  <c r="G44" i="76"/>
  <c r="I44" i="76"/>
  <c r="J44" i="76"/>
  <c r="K44" i="76"/>
  <c r="L44" i="76"/>
  <c r="C45" i="76"/>
  <c r="D45" i="76"/>
  <c r="E45" i="76"/>
  <c r="F45" i="76"/>
  <c r="G45" i="76"/>
  <c r="H45" i="76"/>
  <c r="I45" i="76"/>
  <c r="J45" i="76"/>
  <c r="K45" i="76"/>
  <c r="L45" i="76"/>
  <c r="C46" i="76"/>
  <c r="D46" i="76"/>
  <c r="E46" i="76"/>
  <c r="F46" i="76"/>
  <c r="G46" i="76"/>
  <c r="H46" i="76"/>
  <c r="I46" i="76"/>
  <c r="J46" i="76"/>
  <c r="K46" i="76"/>
  <c r="L46" i="76"/>
  <c r="C47" i="76"/>
  <c r="D47" i="76"/>
  <c r="E47" i="76"/>
  <c r="F47" i="76"/>
  <c r="G47" i="76"/>
  <c r="H47" i="76"/>
  <c r="I47" i="76"/>
  <c r="J47" i="76"/>
  <c r="K47" i="76"/>
  <c r="L47" i="76"/>
  <c r="C48" i="76"/>
  <c r="D48" i="76"/>
  <c r="E48" i="76"/>
  <c r="F48" i="76"/>
  <c r="G48" i="76"/>
  <c r="H48" i="76"/>
  <c r="I48" i="76"/>
  <c r="J48" i="76"/>
  <c r="K48" i="76"/>
  <c r="L48" i="76"/>
  <c r="C49" i="76"/>
  <c r="D49" i="76"/>
  <c r="E49" i="76"/>
  <c r="F49" i="76"/>
  <c r="G49" i="76"/>
  <c r="H49" i="76"/>
  <c r="I49" i="76"/>
  <c r="J49" i="76"/>
  <c r="K49" i="76"/>
  <c r="L49" i="76"/>
  <c r="C50" i="76"/>
  <c r="D50" i="76"/>
  <c r="E50" i="76"/>
  <c r="F50" i="76"/>
  <c r="G50" i="76"/>
  <c r="H50" i="76"/>
  <c r="I50" i="76"/>
  <c r="J50" i="76"/>
  <c r="K50" i="76"/>
  <c r="L50" i="76"/>
  <c r="C51" i="76"/>
  <c r="D51" i="76"/>
  <c r="E51" i="76"/>
  <c r="F51" i="76"/>
  <c r="G51" i="76"/>
  <c r="H51" i="76"/>
  <c r="I51" i="76"/>
  <c r="J51" i="76"/>
  <c r="K51" i="76"/>
  <c r="L51" i="76"/>
  <c r="C52" i="76"/>
  <c r="D52" i="76"/>
  <c r="E52" i="76"/>
  <c r="F52" i="76"/>
  <c r="G52" i="76"/>
  <c r="H52" i="76"/>
  <c r="I52" i="76"/>
  <c r="J52" i="76"/>
  <c r="K52" i="76"/>
  <c r="L52" i="76"/>
  <c r="C53" i="76"/>
  <c r="D53" i="76"/>
  <c r="E53" i="76"/>
  <c r="F53" i="76"/>
  <c r="G53" i="76"/>
  <c r="H53" i="76"/>
  <c r="I53" i="76"/>
  <c r="J53" i="76"/>
  <c r="K53" i="76"/>
  <c r="L53" i="76"/>
  <c r="E54" i="76"/>
  <c r="F54" i="76"/>
  <c r="G54" i="76"/>
  <c r="J54" i="76"/>
  <c r="K54" i="76"/>
  <c r="C12" i="76"/>
  <c r="D12" i="76"/>
  <c r="E12" i="76"/>
  <c r="F12" i="76"/>
  <c r="G12" i="76"/>
  <c r="H12" i="76"/>
  <c r="I12" i="76"/>
  <c r="J12" i="76"/>
  <c r="K12" i="76"/>
  <c r="L12" i="76"/>
  <c r="D13" i="76"/>
  <c r="E13" i="76"/>
  <c r="F13" i="76"/>
  <c r="I13" i="76"/>
  <c r="J13" i="76"/>
  <c r="K13" i="76"/>
  <c r="L13" i="76"/>
  <c r="C14" i="76"/>
  <c r="D14" i="76"/>
  <c r="E14" i="76"/>
  <c r="F14" i="76"/>
  <c r="G14" i="76"/>
  <c r="H14" i="76"/>
  <c r="I14" i="76"/>
  <c r="J14" i="76"/>
  <c r="K14" i="76"/>
  <c r="L14" i="76"/>
  <c r="C15" i="76"/>
  <c r="D15" i="76"/>
  <c r="E15" i="76"/>
  <c r="F15" i="76"/>
  <c r="G15" i="76"/>
  <c r="H15" i="76"/>
  <c r="I15" i="76"/>
  <c r="J15" i="76"/>
  <c r="K15" i="76"/>
  <c r="L15" i="76"/>
  <c r="C16" i="76"/>
  <c r="D16" i="76"/>
  <c r="E16" i="76"/>
  <c r="F16" i="76"/>
  <c r="G16" i="76"/>
  <c r="I16" i="76"/>
  <c r="J16" i="76"/>
  <c r="K16" i="76"/>
  <c r="C17" i="76"/>
  <c r="D17" i="76"/>
  <c r="E17" i="76"/>
  <c r="F17" i="76"/>
  <c r="G17" i="76"/>
  <c r="H17" i="76"/>
  <c r="I17" i="76"/>
  <c r="J17" i="76"/>
  <c r="K17" i="76"/>
  <c r="L17" i="76"/>
  <c r="C18" i="76"/>
  <c r="D18" i="76"/>
  <c r="E18" i="76"/>
  <c r="F18" i="76"/>
  <c r="G18" i="76"/>
  <c r="H18" i="76"/>
  <c r="I18" i="76"/>
  <c r="J18" i="76"/>
  <c r="K18" i="76"/>
  <c r="L18" i="76"/>
  <c r="C19" i="76"/>
  <c r="D19" i="76"/>
  <c r="E19" i="76"/>
  <c r="F19" i="76"/>
  <c r="G19" i="76"/>
  <c r="I19" i="76"/>
  <c r="J19" i="76"/>
  <c r="K19" i="76"/>
  <c r="L19" i="76"/>
  <c r="C20" i="76"/>
  <c r="D20" i="76"/>
  <c r="E20" i="76"/>
  <c r="F20" i="76"/>
  <c r="G20" i="76"/>
  <c r="I20" i="76"/>
  <c r="J20" i="76"/>
  <c r="K20" i="76"/>
  <c r="C21" i="76"/>
  <c r="D21" i="76"/>
  <c r="E21" i="76"/>
  <c r="F21" i="76"/>
  <c r="G21" i="76"/>
  <c r="H21" i="76"/>
  <c r="I21" i="76"/>
  <c r="J21" i="76"/>
  <c r="K21" i="76"/>
  <c r="L21" i="76"/>
  <c r="C22" i="76"/>
  <c r="D22" i="76"/>
  <c r="E22" i="76"/>
  <c r="F22" i="76"/>
  <c r="G22" i="76"/>
  <c r="H22" i="76"/>
  <c r="I22" i="76"/>
  <c r="J22" i="76"/>
  <c r="K22" i="76"/>
  <c r="L22" i="76"/>
  <c r="C23" i="76"/>
  <c r="D23" i="76"/>
  <c r="E23" i="76"/>
  <c r="F23" i="76"/>
  <c r="G23" i="76"/>
  <c r="I23" i="76"/>
  <c r="J23" i="76"/>
  <c r="K23" i="76"/>
  <c r="L23" i="76"/>
  <c r="C24" i="76"/>
  <c r="D24" i="76"/>
  <c r="E24" i="76"/>
  <c r="F24" i="76"/>
  <c r="G24" i="76"/>
  <c r="I24" i="76"/>
  <c r="J24" i="76"/>
  <c r="K24" i="76"/>
  <c r="L24" i="76"/>
  <c r="C25" i="76"/>
  <c r="D25" i="76"/>
  <c r="E25" i="76"/>
  <c r="F25" i="76"/>
  <c r="G25" i="76"/>
  <c r="I25" i="76"/>
  <c r="J25" i="76"/>
  <c r="K25" i="76"/>
  <c r="L25" i="76"/>
  <c r="C26" i="76"/>
  <c r="D26" i="76"/>
  <c r="E26" i="76"/>
  <c r="F26" i="76"/>
  <c r="G26" i="76"/>
  <c r="H26" i="76"/>
  <c r="I26" i="76"/>
  <c r="J26" i="76"/>
  <c r="K26" i="76"/>
  <c r="L26" i="76"/>
  <c r="C27" i="76"/>
  <c r="D27" i="76"/>
  <c r="E27" i="76"/>
  <c r="F27" i="76"/>
  <c r="G27" i="76"/>
  <c r="I27" i="76"/>
  <c r="J27" i="76"/>
  <c r="K27" i="76"/>
  <c r="L27" i="76"/>
  <c r="C28" i="76"/>
  <c r="D28" i="76"/>
  <c r="E28" i="76"/>
  <c r="F28" i="76"/>
  <c r="G28" i="76"/>
  <c r="H28" i="76"/>
  <c r="I28" i="76"/>
  <c r="J28" i="76"/>
  <c r="K28" i="76"/>
  <c r="L28" i="76"/>
  <c r="C29" i="76"/>
  <c r="D29" i="76"/>
  <c r="E29" i="76"/>
  <c r="F29" i="76"/>
  <c r="G29" i="76"/>
  <c r="H29" i="76"/>
  <c r="I29" i="76"/>
  <c r="J29" i="76"/>
  <c r="K29" i="76"/>
  <c r="L29" i="76"/>
  <c r="C30" i="76"/>
  <c r="D30" i="76"/>
  <c r="E30" i="76"/>
  <c r="F30" i="76"/>
  <c r="G30" i="76"/>
  <c r="H30" i="76"/>
  <c r="I30" i="76"/>
  <c r="J30" i="76"/>
  <c r="K30" i="76"/>
  <c r="L30" i="76"/>
  <c r="C31" i="76"/>
  <c r="D31" i="76"/>
  <c r="E31" i="76"/>
  <c r="F31" i="76"/>
  <c r="G31" i="76"/>
  <c r="I31" i="76"/>
  <c r="J31" i="76"/>
  <c r="K31" i="76"/>
  <c r="L31" i="76"/>
  <c r="C32" i="76"/>
  <c r="D32" i="76"/>
  <c r="E32" i="76"/>
  <c r="F32" i="76"/>
  <c r="G32" i="76"/>
  <c r="H32" i="76"/>
  <c r="I32" i="76"/>
  <c r="J32" i="76"/>
  <c r="K32" i="76"/>
  <c r="L32" i="76"/>
  <c r="C33" i="76"/>
  <c r="D33" i="76"/>
  <c r="E33" i="76"/>
  <c r="F33" i="76"/>
  <c r="G33" i="76"/>
  <c r="I33" i="76"/>
  <c r="J33" i="76"/>
  <c r="K33" i="76"/>
  <c r="L33" i="76"/>
  <c r="C34" i="76"/>
  <c r="D34" i="76"/>
  <c r="E34" i="76"/>
  <c r="F34" i="76"/>
  <c r="G34" i="76"/>
  <c r="H34" i="76"/>
  <c r="I34" i="76"/>
  <c r="J34" i="76"/>
  <c r="K34" i="76"/>
  <c r="L34" i="76"/>
  <c r="I54" i="71"/>
  <c r="J54" i="71"/>
  <c r="D44" i="71"/>
  <c r="E44" i="71"/>
  <c r="F44" i="71"/>
  <c r="G44" i="71"/>
  <c r="H44" i="71"/>
  <c r="I44" i="71"/>
  <c r="J44" i="71"/>
  <c r="K44" i="71"/>
  <c r="C45" i="71"/>
  <c r="D45" i="71"/>
  <c r="E45" i="71"/>
  <c r="F45" i="71"/>
  <c r="G45" i="71"/>
  <c r="H45" i="71"/>
  <c r="I45" i="71"/>
  <c r="J45" i="71"/>
  <c r="K45" i="71"/>
  <c r="C46" i="71"/>
  <c r="D46" i="71"/>
  <c r="E46" i="71"/>
  <c r="F46" i="71"/>
  <c r="G46" i="71"/>
  <c r="H46" i="71"/>
  <c r="I46" i="71"/>
  <c r="J46" i="71"/>
  <c r="K46" i="71"/>
  <c r="C47" i="71"/>
  <c r="D47" i="71"/>
  <c r="E47" i="71"/>
  <c r="F47" i="71"/>
  <c r="G47" i="71"/>
  <c r="H47" i="71"/>
  <c r="I47" i="71"/>
  <c r="J47" i="71"/>
  <c r="K47" i="71"/>
  <c r="C48" i="71"/>
  <c r="D48" i="71"/>
  <c r="E48" i="71"/>
  <c r="F48" i="71"/>
  <c r="G48" i="71"/>
  <c r="H48" i="71"/>
  <c r="I48" i="71"/>
  <c r="J48" i="71"/>
  <c r="K48" i="71"/>
  <c r="C49" i="71"/>
  <c r="D49" i="71"/>
  <c r="E49" i="71"/>
  <c r="F49" i="71"/>
  <c r="G49" i="71"/>
  <c r="H49" i="71"/>
  <c r="I49" i="71"/>
  <c r="J49" i="71"/>
  <c r="K49" i="71"/>
  <c r="C50" i="71"/>
  <c r="D50" i="71"/>
  <c r="E50" i="71"/>
  <c r="F50" i="71"/>
  <c r="G50" i="71"/>
  <c r="H50" i="71"/>
  <c r="I50" i="71"/>
  <c r="J50" i="71"/>
  <c r="K50" i="71"/>
  <c r="C51" i="71"/>
  <c r="D51" i="71"/>
  <c r="E51" i="71"/>
  <c r="F51" i="71"/>
  <c r="G51" i="71"/>
  <c r="H51" i="71"/>
  <c r="I51" i="71"/>
  <c r="J51" i="71"/>
  <c r="K51" i="71"/>
  <c r="C52" i="71"/>
  <c r="D52" i="71"/>
  <c r="E52" i="71"/>
  <c r="F52" i="71"/>
  <c r="G52" i="71"/>
  <c r="H52" i="71"/>
  <c r="I52" i="71"/>
  <c r="J52" i="71"/>
  <c r="K52" i="71"/>
  <c r="C53" i="71"/>
  <c r="D53" i="71"/>
  <c r="E53" i="71"/>
  <c r="F53" i="71"/>
  <c r="G53" i="71"/>
  <c r="H53" i="71"/>
  <c r="I53" i="71"/>
  <c r="J53" i="71"/>
  <c r="K53" i="71"/>
  <c r="C12" i="71"/>
  <c r="D12" i="71"/>
  <c r="E12" i="71"/>
  <c r="F12" i="71"/>
  <c r="G12" i="71"/>
  <c r="H12" i="71"/>
  <c r="I12" i="71"/>
  <c r="J12" i="71"/>
  <c r="K12" i="71"/>
  <c r="D13" i="71"/>
  <c r="E13" i="71"/>
  <c r="F13" i="71"/>
  <c r="H13" i="71"/>
  <c r="I13" i="71"/>
  <c r="J13" i="71"/>
  <c r="C14" i="71"/>
  <c r="D14" i="71"/>
  <c r="E14" i="71"/>
  <c r="F14" i="71"/>
  <c r="G14" i="71"/>
  <c r="H14" i="71"/>
  <c r="I14" i="71"/>
  <c r="J14" i="71"/>
  <c r="K14" i="71"/>
  <c r="C15" i="71"/>
  <c r="D15" i="71"/>
  <c r="E15" i="71"/>
  <c r="F15" i="71"/>
  <c r="G15" i="71"/>
  <c r="H15" i="71"/>
  <c r="I15" i="71"/>
  <c r="J15" i="71"/>
  <c r="C16" i="71"/>
  <c r="D16" i="71"/>
  <c r="E16" i="71"/>
  <c r="F16" i="71"/>
  <c r="G16" i="71"/>
  <c r="H16" i="71"/>
  <c r="I16" i="71"/>
  <c r="J16" i="71"/>
  <c r="K16" i="71"/>
  <c r="C17" i="71"/>
  <c r="D17" i="71"/>
  <c r="E17" i="71"/>
  <c r="F17" i="71"/>
  <c r="G17" i="71"/>
  <c r="H17" i="71"/>
  <c r="I17" i="71"/>
  <c r="J17" i="71"/>
  <c r="K17" i="71"/>
  <c r="C18" i="71"/>
  <c r="D18" i="71"/>
  <c r="E18" i="71"/>
  <c r="F18" i="71"/>
  <c r="H18" i="71"/>
  <c r="I18" i="71"/>
  <c r="J18" i="71"/>
  <c r="K18" i="71"/>
  <c r="D19" i="71"/>
  <c r="E19" i="71"/>
  <c r="F19" i="71"/>
  <c r="G19" i="71"/>
  <c r="H19" i="71"/>
  <c r="I19" i="71"/>
  <c r="J19" i="71"/>
  <c r="D20" i="71"/>
  <c r="E20" i="71"/>
  <c r="H20" i="71"/>
  <c r="I20" i="71"/>
  <c r="J20" i="71"/>
  <c r="K20" i="71"/>
  <c r="C21" i="71"/>
  <c r="D21" i="71"/>
  <c r="E21" i="71"/>
  <c r="F21" i="71"/>
  <c r="G21" i="71"/>
  <c r="H21" i="71"/>
  <c r="I21" i="71"/>
  <c r="J21" i="71"/>
  <c r="K21" i="71"/>
  <c r="C22" i="71"/>
  <c r="D22" i="71"/>
  <c r="E22" i="71"/>
  <c r="F22" i="71"/>
  <c r="H22" i="71"/>
  <c r="I22" i="71"/>
  <c r="J22" i="71"/>
  <c r="K22" i="71"/>
  <c r="C23" i="71"/>
  <c r="D23" i="71"/>
  <c r="E23" i="71"/>
  <c r="F23" i="71"/>
  <c r="G23" i="71"/>
  <c r="H23" i="71"/>
  <c r="I23" i="71"/>
  <c r="J23" i="71"/>
  <c r="K23" i="71"/>
  <c r="C24" i="71"/>
  <c r="D24" i="71"/>
  <c r="E24" i="71"/>
  <c r="F24" i="71"/>
  <c r="G24" i="71"/>
  <c r="H24" i="71"/>
  <c r="I24" i="71"/>
  <c r="J24" i="71"/>
  <c r="K24" i="71"/>
  <c r="C25" i="71"/>
  <c r="D25" i="71"/>
  <c r="E25" i="71"/>
  <c r="F25" i="71"/>
  <c r="G25" i="71"/>
  <c r="H25" i="71"/>
  <c r="I25" i="71"/>
  <c r="J25" i="71"/>
  <c r="K25" i="71"/>
  <c r="C26" i="71"/>
  <c r="D26" i="71"/>
  <c r="E26" i="71"/>
  <c r="F26" i="71"/>
  <c r="G26" i="71"/>
  <c r="H26" i="71"/>
  <c r="I26" i="71"/>
  <c r="J26" i="71"/>
  <c r="K26" i="71"/>
  <c r="C27" i="71"/>
  <c r="D27" i="71"/>
  <c r="E27" i="71"/>
  <c r="F27" i="71"/>
  <c r="G27" i="71"/>
  <c r="H27" i="71"/>
  <c r="I27" i="71"/>
  <c r="J27" i="71"/>
  <c r="K27" i="71"/>
  <c r="C28" i="71"/>
  <c r="D28" i="71"/>
  <c r="E28" i="71"/>
  <c r="F28" i="71"/>
  <c r="G28" i="71"/>
  <c r="H28" i="71"/>
  <c r="I28" i="71"/>
  <c r="J28" i="71"/>
  <c r="K28" i="71"/>
  <c r="C29" i="71"/>
  <c r="D29" i="71"/>
  <c r="E29" i="71"/>
  <c r="F29" i="71"/>
  <c r="G29" i="71"/>
  <c r="H29" i="71"/>
  <c r="I29" i="71"/>
  <c r="J29" i="71"/>
  <c r="K29" i="71"/>
  <c r="C30" i="71"/>
  <c r="D30" i="71"/>
  <c r="E30" i="71"/>
  <c r="F30" i="71"/>
  <c r="G30" i="71"/>
  <c r="H30" i="71"/>
  <c r="I30" i="71"/>
  <c r="J30" i="71"/>
  <c r="K30" i="71"/>
  <c r="D31" i="71"/>
  <c r="E31" i="71"/>
  <c r="F31" i="71"/>
  <c r="G31" i="71"/>
  <c r="H31" i="71"/>
  <c r="I31" i="71"/>
  <c r="J31" i="71"/>
  <c r="K31" i="71"/>
  <c r="C32" i="71"/>
  <c r="D32" i="71"/>
  <c r="E32" i="71"/>
  <c r="F32" i="71"/>
  <c r="G32" i="71"/>
  <c r="H32" i="71"/>
  <c r="I32" i="71"/>
  <c r="J32" i="71"/>
  <c r="K32" i="71"/>
  <c r="C33" i="71"/>
  <c r="D33" i="71"/>
  <c r="E33" i="71"/>
  <c r="F33" i="71"/>
  <c r="G33" i="71"/>
  <c r="H33" i="71"/>
  <c r="I33" i="71"/>
  <c r="J33" i="71"/>
  <c r="K33" i="71"/>
  <c r="C34" i="71"/>
  <c r="D34" i="71"/>
  <c r="E34" i="71"/>
  <c r="F34" i="71"/>
  <c r="G34" i="71"/>
  <c r="H34" i="71"/>
  <c r="I34" i="71"/>
  <c r="J34" i="71"/>
  <c r="K34" i="71"/>
  <c r="D38" i="70"/>
  <c r="E38" i="70"/>
  <c r="F38" i="70"/>
  <c r="G38" i="70"/>
  <c r="H38" i="70"/>
  <c r="I38" i="70"/>
  <c r="J38" i="70"/>
  <c r="K38" i="70"/>
  <c r="L38" i="70"/>
  <c r="H10" i="70"/>
  <c r="G10" i="70"/>
  <c r="D45" i="74"/>
  <c r="E45" i="74"/>
  <c r="F45" i="74"/>
  <c r="G45" i="74"/>
  <c r="D46" i="74"/>
  <c r="E46" i="74"/>
  <c r="F46" i="74"/>
  <c r="G46" i="74"/>
  <c r="C47" i="74"/>
  <c r="D47" i="74"/>
  <c r="E47" i="74"/>
  <c r="F47" i="74"/>
  <c r="G47" i="74"/>
  <c r="C48" i="74"/>
  <c r="D48" i="74"/>
  <c r="E48" i="74"/>
  <c r="F48" i="74"/>
  <c r="G48" i="74"/>
  <c r="D49" i="74"/>
  <c r="E49" i="74"/>
  <c r="F49" i="74"/>
  <c r="G49" i="74"/>
  <c r="D50" i="74"/>
  <c r="E50" i="74"/>
  <c r="F50" i="74"/>
  <c r="G50" i="74"/>
  <c r="C51" i="74"/>
  <c r="D51" i="74"/>
  <c r="E51" i="74"/>
  <c r="F51" i="74"/>
  <c r="G51" i="74"/>
  <c r="D52" i="74"/>
  <c r="E52" i="74"/>
  <c r="F52" i="74"/>
  <c r="G52" i="74"/>
  <c r="C53" i="74"/>
  <c r="D53" i="74"/>
  <c r="E53" i="74"/>
  <c r="F53" i="74"/>
  <c r="G53" i="74"/>
  <c r="D54" i="74"/>
  <c r="E54" i="74"/>
  <c r="F54" i="74"/>
  <c r="G54" i="74"/>
  <c r="D35" i="74"/>
  <c r="E35" i="74"/>
  <c r="F35" i="74"/>
  <c r="G35" i="74"/>
  <c r="D36" i="74"/>
  <c r="E36" i="74"/>
  <c r="F36" i="74"/>
  <c r="G36" i="74"/>
  <c r="D12" i="74"/>
  <c r="E12" i="74"/>
  <c r="F12" i="74"/>
  <c r="G12" i="74"/>
  <c r="D13" i="74"/>
  <c r="E13" i="74"/>
  <c r="F13" i="74"/>
  <c r="C14" i="74"/>
  <c r="D14" i="74"/>
  <c r="E14" i="74"/>
  <c r="F14" i="74"/>
  <c r="G14" i="74"/>
  <c r="C15" i="74"/>
  <c r="D15" i="74"/>
  <c r="E15" i="74"/>
  <c r="F15" i="74"/>
  <c r="G15" i="74"/>
  <c r="C16" i="74"/>
  <c r="D16" i="74"/>
  <c r="E16" i="74"/>
  <c r="F16" i="74"/>
  <c r="G16" i="74"/>
  <c r="D17" i="74"/>
  <c r="E17" i="74"/>
  <c r="F17" i="74"/>
  <c r="G17" i="74"/>
  <c r="D18" i="74"/>
  <c r="E18" i="74"/>
  <c r="F18" i="74"/>
  <c r="G18" i="74"/>
  <c r="D19" i="74"/>
  <c r="E19" i="74"/>
  <c r="F19" i="74"/>
  <c r="G19" i="74"/>
  <c r="D20" i="74"/>
  <c r="E20" i="74"/>
  <c r="F20" i="74"/>
  <c r="G20" i="74"/>
  <c r="D21" i="74"/>
  <c r="E21" i="74"/>
  <c r="F21" i="74"/>
  <c r="G21" i="74"/>
  <c r="D22" i="74"/>
  <c r="E22" i="74"/>
  <c r="F22" i="74"/>
  <c r="G22" i="74"/>
  <c r="C23" i="74"/>
  <c r="D23" i="74"/>
  <c r="E23" i="74"/>
  <c r="F23" i="74"/>
  <c r="G23" i="74"/>
  <c r="C24" i="74"/>
  <c r="D24" i="74"/>
  <c r="E24" i="74"/>
  <c r="F24" i="74"/>
  <c r="G24" i="74"/>
  <c r="D25" i="74"/>
  <c r="E25" i="74"/>
  <c r="F25" i="74"/>
  <c r="G25" i="74"/>
  <c r="C26" i="74"/>
  <c r="D26" i="74"/>
  <c r="E26" i="74"/>
  <c r="F26" i="74"/>
  <c r="G26" i="74"/>
  <c r="D27" i="74"/>
  <c r="E27" i="74"/>
  <c r="F27" i="74"/>
  <c r="G27" i="74"/>
  <c r="D28" i="74"/>
  <c r="E28" i="74"/>
  <c r="F28" i="74"/>
  <c r="G28" i="74"/>
  <c r="C29" i="74"/>
  <c r="D29" i="74"/>
  <c r="E29" i="74"/>
  <c r="F29" i="74"/>
  <c r="G29" i="74"/>
  <c r="D30" i="74"/>
  <c r="E30" i="74"/>
  <c r="F30" i="74"/>
  <c r="G30" i="74"/>
  <c r="D31" i="74"/>
  <c r="E31" i="74"/>
  <c r="F31" i="74"/>
  <c r="G31" i="74"/>
  <c r="D32" i="74"/>
  <c r="E32" i="74"/>
  <c r="F32" i="74"/>
  <c r="G32" i="74"/>
  <c r="D33" i="74"/>
  <c r="E33" i="74"/>
  <c r="F33" i="74"/>
  <c r="G33" i="74"/>
  <c r="D34" i="74"/>
  <c r="E34" i="74"/>
  <c r="F34" i="74"/>
  <c r="G34" i="74"/>
  <c r="C38" i="72"/>
  <c r="F54" i="90"/>
  <c r="D54" i="90"/>
  <c r="D40" i="90"/>
  <c r="F40" i="90"/>
  <c r="D41" i="90"/>
  <c r="F41" i="90"/>
  <c r="D12" i="90"/>
  <c r="F12" i="90"/>
  <c r="D13" i="90"/>
  <c r="F13" i="90"/>
  <c r="D14" i="90"/>
  <c r="F14" i="90"/>
  <c r="D15" i="90"/>
  <c r="F15" i="90"/>
  <c r="D16" i="90"/>
  <c r="F16" i="90"/>
  <c r="D17" i="90"/>
  <c r="F17" i="90"/>
  <c r="D18" i="90"/>
  <c r="F18" i="90"/>
  <c r="D19" i="90"/>
  <c r="F19" i="90"/>
  <c r="D20" i="90"/>
  <c r="F20" i="90"/>
  <c r="D21" i="90"/>
  <c r="F21" i="90"/>
  <c r="D22" i="90"/>
  <c r="F22" i="90"/>
  <c r="D23" i="90"/>
  <c r="F23" i="90"/>
  <c r="D24" i="90"/>
  <c r="F24" i="90"/>
  <c r="D25" i="90"/>
  <c r="F25" i="90"/>
  <c r="D26" i="90"/>
  <c r="F26" i="90"/>
  <c r="D27" i="90"/>
  <c r="F27" i="90"/>
  <c r="D28" i="90"/>
  <c r="F28" i="90"/>
  <c r="D29" i="90"/>
  <c r="F29" i="90"/>
  <c r="D30" i="90"/>
  <c r="F30" i="90"/>
  <c r="D31" i="90"/>
  <c r="F31" i="90"/>
  <c r="D32" i="90"/>
  <c r="F32" i="90"/>
  <c r="D33" i="90"/>
  <c r="F33" i="90"/>
  <c r="D34" i="90"/>
  <c r="F34" i="90"/>
  <c r="D54" i="46"/>
  <c r="H54" i="46"/>
  <c r="I54" i="46"/>
  <c r="J54" i="46"/>
  <c r="E52" i="46"/>
  <c r="D36" i="46"/>
  <c r="D37" i="46"/>
  <c r="D39" i="46"/>
  <c r="D40" i="46"/>
  <c r="D41" i="46"/>
  <c r="D42" i="46"/>
  <c r="D43" i="46"/>
  <c r="D44" i="46"/>
  <c r="D45" i="46"/>
  <c r="C12" i="46"/>
  <c r="D12" i="46"/>
  <c r="E12" i="46"/>
  <c r="F12" i="46"/>
  <c r="G12" i="46"/>
  <c r="H12" i="46"/>
  <c r="I12" i="46"/>
  <c r="J12" i="46"/>
  <c r="K12" i="46"/>
  <c r="L12" i="46"/>
  <c r="C13" i="46"/>
  <c r="C14" i="46"/>
  <c r="D14" i="46"/>
  <c r="E14" i="46"/>
  <c r="F14" i="46"/>
  <c r="G14" i="46"/>
  <c r="H14" i="46"/>
  <c r="I14" i="46"/>
  <c r="J14" i="46"/>
  <c r="K14" i="46"/>
  <c r="L14" i="46"/>
  <c r="C15" i="46"/>
  <c r="D15" i="46"/>
  <c r="E15" i="46"/>
  <c r="F15" i="46"/>
  <c r="G15" i="46"/>
  <c r="H15" i="46"/>
  <c r="I15" i="46"/>
  <c r="J15" i="46"/>
  <c r="K15" i="46"/>
  <c r="L15" i="46"/>
  <c r="C16" i="46"/>
  <c r="D16" i="46"/>
  <c r="E16" i="46"/>
  <c r="F16" i="46"/>
  <c r="G16" i="46"/>
  <c r="H16" i="46"/>
  <c r="I16" i="46"/>
  <c r="J16" i="46"/>
  <c r="K16" i="46"/>
  <c r="L16" i="46"/>
  <c r="C17" i="46"/>
  <c r="D17" i="46"/>
  <c r="E17" i="46"/>
  <c r="F17" i="46"/>
  <c r="G17" i="46"/>
  <c r="H17" i="46"/>
  <c r="I17" i="46"/>
  <c r="J17" i="46"/>
  <c r="K17" i="46"/>
  <c r="L17" i="46"/>
  <c r="C18" i="46"/>
  <c r="D18" i="46"/>
  <c r="E18" i="46"/>
  <c r="F18" i="46"/>
  <c r="G18" i="46"/>
  <c r="H18" i="46"/>
  <c r="I18" i="46"/>
  <c r="J18" i="46"/>
  <c r="K18" i="46"/>
  <c r="C19" i="46"/>
  <c r="D19" i="46"/>
  <c r="E19" i="46"/>
  <c r="F19" i="46"/>
  <c r="G19" i="46"/>
  <c r="H19" i="46"/>
  <c r="I19" i="46"/>
  <c r="J19" i="46"/>
  <c r="K19" i="46"/>
  <c r="L19" i="46"/>
  <c r="C20" i="46"/>
  <c r="I20" i="46"/>
  <c r="J20" i="46"/>
  <c r="K20" i="46"/>
  <c r="C21" i="46"/>
  <c r="D21" i="46"/>
  <c r="E21" i="46"/>
  <c r="F21" i="46"/>
  <c r="G21" i="46"/>
  <c r="H21" i="46"/>
  <c r="I21" i="46"/>
  <c r="J21" i="46"/>
  <c r="K21" i="46"/>
  <c r="L21" i="46"/>
  <c r="C22" i="46"/>
  <c r="F22" i="46"/>
  <c r="G22" i="46"/>
  <c r="H22" i="46"/>
  <c r="I22" i="46"/>
  <c r="J22" i="46"/>
  <c r="K22" i="46"/>
  <c r="L22" i="46"/>
  <c r="C23" i="46"/>
  <c r="D23" i="46"/>
  <c r="E23" i="46"/>
  <c r="F23" i="46"/>
  <c r="G23" i="46"/>
  <c r="H23" i="46"/>
  <c r="I23" i="46"/>
  <c r="J23" i="46"/>
  <c r="K23" i="46"/>
  <c r="L23" i="46"/>
  <c r="C24" i="46"/>
  <c r="D24" i="46"/>
  <c r="E24" i="46"/>
  <c r="F24" i="46"/>
  <c r="G24" i="46"/>
  <c r="H24" i="46"/>
  <c r="I24" i="46"/>
  <c r="J24" i="46"/>
  <c r="K24" i="46"/>
  <c r="L24" i="46"/>
  <c r="C25" i="46"/>
  <c r="D25" i="46"/>
  <c r="E25" i="46"/>
  <c r="F25" i="46"/>
  <c r="G25" i="46"/>
  <c r="H25" i="46"/>
  <c r="I25" i="46"/>
  <c r="J25" i="46"/>
  <c r="K25" i="46"/>
  <c r="C26" i="46"/>
  <c r="D26" i="46"/>
  <c r="E26" i="46"/>
  <c r="F26" i="46"/>
  <c r="G26" i="46"/>
  <c r="H26" i="46"/>
  <c r="I26" i="46"/>
  <c r="J26" i="46"/>
  <c r="K26" i="46"/>
  <c r="L26" i="46"/>
  <c r="C27" i="46"/>
  <c r="D27" i="46"/>
  <c r="F27" i="46"/>
  <c r="G27" i="46"/>
  <c r="H27" i="46"/>
  <c r="I27" i="46"/>
  <c r="J27" i="46"/>
  <c r="K27" i="46"/>
  <c r="L27" i="46"/>
  <c r="C28" i="46"/>
  <c r="D28" i="46"/>
  <c r="E28" i="46"/>
  <c r="F28" i="46"/>
  <c r="G28" i="46"/>
  <c r="H28" i="46"/>
  <c r="I28" i="46"/>
  <c r="J28" i="46"/>
  <c r="K28" i="46"/>
  <c r="L28" i="46"/>
  <c r="C29" i="46"/>
  <c r="D29" i="46"/>
  <c r="E29" i="46"/>
  <c r="F29" i="46"/>
  <c r="G29" i="46"/>
  <c r="H29" i="46"/>
  <c r="I29" i="46"/>
  <c r="J29" i="46"/>
  <c r="K29" i="46"/>
  <c r="L29" i="46"/>
  <c r="C30" i="46"/>
  <c r="D30" i="46"/>
  <c r="E30" i="46"/>
  <c r="F30" i="46"/>
  <c r="G30" i="46"/>
  <c r="H30" i="46"/>
  <c r="I30" i="46"/>
  <c r="J30" i="46"/>
  <c r="K30" i="46"/>
  <c r="L30" i="46"/>
  <c r="C31" i="46"/>
  <c r="D31" i="46"/>
  <c r="E31" i="46"/>
  <c r="F31" i="46"/>
  <c r="G31" i="46"/>
  <c r="H31" i="46"/>
  <c r="I31" i="46"/>
  <c r="J31" i="46"/>
  <c r="K31" i="46"/>
  <c r="L31" i="46"/>
  <c r="C32" i="46"/>
  <c r="D32" i="46"/>
  <c r="E32" i="46"/>
  <c r="F32" i="46"/>
  <c r="G32" i="46"/>
  <c r="H32" i="46"/>
  <c r="I32" i="46"/>
  <c r="J32" i="46"/>
  <c r="K32" i="46"/>
  <c r="L32" i="46"/>
  <c r="C33" i="46"/>
  <c r="D33" i="46"/>
  <c r="E33" i="46"/>
  <c r="F33" i="46"/>
  <c r="G33" i="46"/>
  <c r="H33" i="46"/>
  <c r="I33" i="46"/>
  <c r="J33" i="46"/>
  <c r="K33" i="46"/>
  <c r="L33" i="46"/>
  <c r="C34" i="46"/>
  <c r="D34" i="46"/>
  <c r="E34" i="46"/>
  <c r="F34" i="46"/>
  <c r="G34" i="46"/>
  <c r="H34" i="46"/>
  <c r="I34" i="46"/>
  <c r="J34" i="46"/>
  <c r="K34" i="46"/>
  <c r="L34" i="46"/>
  <c r="C54" i="115"/>
  <c r="C12" i="115"/>
  <c r="D12" i="115"/>
  <c r="E12" i="115"/>
  <c r="C13" i="115"/>
  <c r="C14" i="115"/>
  <c r="D14" i="115"/>
  <c r="E14" i="115"/>
  <c r="C15" i="115"/>
  <c r="D15" i="115"/>
  <c r="E15" i="115"/>
  <c r="C16" i="115"/>
  <c r="D16" i="115"/>
  <c r="E16" i="115"/>
  <c r="C17" i="115"/>
  <c r="D17" i="115"/>
  <c r="E17" i="115"/>
  <c r="C18" i="115"/>
  <c r="D18" i="115"/>
  <c r="E18" i="115"/>
  <c r="C19" i="115"/>
  <c r="D19" i="115"/>
  <c r="E19" i="115"/>
  <c r="C20" i="115"/>
  <c r="D20" i="115"/>
  <c r="C21" i="115"/>
  <c r="D21" i="115"/>
  <c r="E21" i="115"/>
  <c r="C22" i="115"/>
  <c r="D22" i="115"/>
  <c r="E22" i="115"/>
  <c r="C23" i="115"/>
  <c r="D23" i="115"/>
  <c r="E23" i="115"/>
  <c r="C24" i="115"/>
  <c r="D24" i="115"/>
  <c r="E24" i="115"/>
  <c r="C25" i="115"/>
  <c r="D25" i="115"/>
  <c r="E25" i="115"/>
  <c r="C26" i="115"/>
  <c r="D26" i="115"/>
  <c r="E26" i="115"/>
  <c r="C27" i="115"/>
  <c r="D27" i="115"/>
  <c r="E27" i="115"/>
  <c r="C28" i="115"/>
  <c r="D28" i="115"/>
  <c r="E28" i="115"/>
  <c r="C29" i="115"/>
  <c r="D29" i="115"/>
  <c r="E29" i="115"/>
  <c r="C30" i="115"/>
  <c r="D30" i="115"/>
  <c r="E30" i="115"/>
  <c r="C31" i="115"/>
  <c r="D31" i="115"/>
  <c r="E31" i="115"/>
  <c r="C32" i="115"/>
  <c r="D32" i="115"/>
  <c r="E32" i="115"/>
  <c r="C33" i="115"/>
  <c r="D33" i="115"/>
  <c r="E33" i="115"/>
  <c r="C34" i="115"/>
  <c r="D34" i="115"/>
  <c r="E34" i="115"/>
  <c r="C54" i="52"/>
  <c r="C12" i="52"/>
  <c r="D12" i="52"/>
  <c r="E12" i="52"/>
  <c r="C13" i="52"/>
  <c r="C14" i="52"/>
  <c r="D14" i="52"/>
  <c r="E14" i="52"/>
  <c r="C15" i="52"/>
  <c r="D15" i="52"/>
  <c r="E15" i="52"/>
  <c r="C16" i="52"/>
  <c r="D16" i="52"/>
  <c r="E16" i="52"/>
  <c r="C17" i="52"/>
  <c r="D17" i="52"/>
  <c r="E17" i="52"/>
  <c r="C18" i="52"/>
  <c r="D18" i="52"/>
  <c r="E18" i="52"/>
  <c r="C19" i="52"/>
  <c r="D19" i="52"/>
  <c r="E19" i="52"/>
  <c r="C20" i="52"/>
  <c r="D20" i="52"/>
  <c r="C21" i="52"/>
  <c r="D21" i="52"/>
  <c r="E21" i="52"/>
  <c r="C22" i="52"/>
  <c r="D22" i="52"/>
  <c r="E22" i="52"/>
  <c r="C23" i="52"/>
  <c r="D23" i="52"/>
  <c r="E23" i="52"/>
  <c r="C24" i="52"/>
  <c r="D24" i="52"/>
  <c r="E24" i="52"/>
  <c r="C25" i="52"/>
  <c r="D25" i="52"/>
  <c r="E25" i="52"/>
  <c r="C26" i="52"/>
  <c r="D26" i="52"/>
  <c r="E26" i="52"/>
  <c r="C27" i="52"/>
  <c r="D27" i="52"/>
  <c r="E27" i="52"/>
  <c r="C28" i="52"/>
  <c r="D28" i="52"/>
  <c r="E28" i="52"/>
  <c r="C29" i="52"/>
  <c r="D29" i="52"/>
  <c r="E29" i="52"/>
  <c r="C30" i="52"/>
  <c r="D30" i="52"/>
  <c r="E30" i="52"/>
  <c r="C31" i="52"/>
  <c r="D31" i="52"/>
  <c r="E31" i="52"/>
  <c r="C32" i="52"/>
  <c r="D32" i="52"/>
  <c r="E32" i="52"/>
  <c r="C33" i="52"/>
  <c r="D33" i="52"/>
  <c r="E33" i="52"/>
  <c r="C34" i="52"/>
  <c r="D34" i="52"/>
  <c r="E34" i="52"/>
  <c r="C54" i="49"/>
  <c r="C12" i="49"/>
  <c r="D12" i="49"/>
  <c r="E12" i="49"/>
  <c r="F12" i="49"/>
  <c r="C13" i="49"/>
  <c r="C14" i="49"/>
  <c r="D14" i="49"/>
  <c r="E14" i="49"/>
  <c r="F14" i="49"/>
  <c r="C15" i="49"/>
  <c r="D15" i="49"/>
  <c r="E15" i="49"/>
  <c r="F15" i="49"/>
  <c r="C16" i="49"/>
  <c r="D16" i="49"/>
  <c r="E16" i="49"/>
  <c r="F16" i="49"/>
  <c r="C17" i="49"/>
  <c r="D17" i="49"/>
  <c r="E17" i="49"/>
  <c r="F17" i="49"/>
  <c r="C18" i="49"/>
  <c r="D18" i="49"/>
  <c r="E18" i="49"/>
  <c r="F18" i="49"/>
  <c r="C19" i="49"/>
  <c r="D19" i="49"/>
  <c r="E19" i="49"/>
  <c r="F19" i="49"/>
  <c r="C20" i="49"/>
  <c r="D20" i="49"/>
  <c r="E20" i="49"/>
  <c r="C21" i="49"/>
  <c r="D21" i="49"/>
  <c r="E21" i="49"/>
  <c r="F21" i="49"/>
  <c r="C22" i="49"/>
  <c r="D22" i="49"/>
  <c r="E22" i="49"/>
  <c r="F22" i="49"/>
  <c r="C23" i="49"/>
  <c r="D23" i="49"/>
  <c r="E23" i="49"/>
  <c r="F23" i="49"/>
  <c r="C24" i="49"/>
  <c r="D24" i="49"/>
  <c r="E24" i="49"/>
  <c r="F24" i="49"/>
  <c r="C25" i="49"/>
  <c r="D25" i="49"/>
  <c r="E25" i="49"/>
  <c r="F25" i="49"/>
  <c r="C26" i="49"/>
  <c r="D26" i="49"/>
  <c r="E26" i="49"/>
  <c r="F26" i="49"/>
  <c r="C27" i="49"/>
  <c r="D27" i="49"/>
  <c r="E27" i="49"/>
  <c r="F27" i="49"/>
  <c r="C28" i="49"/>
  <c r="D28" i="49"/>
  <c r="E28" i="49"/>
  <c r="F28" i="49"/>
  <c r="C29" i="49"/>
  <c r="D29" i="49"/>
  <c r="E29" i="49"/>
  <c r="F29" i="49"/>
  <c r="C30" i="49"/>
  <c r="D30" i="49"/>
  <c r="E30" i="49"/>
  <c r="F30" i="49"/>
  <c r="C31" i="49"/>
  <c r="D31" i="49"/>
  <c r="E31" i="49"/>
  <c r="F31" i="49"/>
  <c r="C32" i="49"/>
  <c r="D32" i="49"/>
  <c r="E32" i="49"/>
  <c r="F32" i="49"/>
  <c r="C33" i="49"/>
  <c r="D33" i="49"/>
  <c r="E33" i="49"/>
  <c r="F33" i="49"/>
  <c r="C34" i="49"/>
  <c r="D34" i="49"/>
  <c r="E34" i="49"/>
  <c r="F34" i="49"/>
  <c r="C46" i="92"/>
  <c r="D46" i="92"/>
  <c r="E46" i="92"/>
  <c r="F46" i="92"/>
  <c r="G46" i="92"/>
  <c r="C47" i="92"/>
  <c r="D47" i="92"/>
  <c r="E47" i="92"/>
  <c r="F47" i="92"/>
  <c r="G47" i="92"/>
  <c r="H47" i="92"/>
  <c r="C48" i="92"/>
  <c r="D48" i="92"/>
  <c r="E48" i="92"/>
  <c r="F48" i="92"/>
  <c r="G48" i="92"/>
  <c r="H48" i="92"/>
  <c r="C49" i="92"/>
  <c r="D49" i="92"/>
  <c r="E49" i="92"/>
  <c r="F49" i="92"/>
  <c r="G49" i="92"/>
  <c r="C50" i="92"/>
  <c r="D50" i="92"/>
  <c r="E50" i="92"/>
  <c r="F50" i="92"/>
  <c r="G50" i="92"/>
  <c r="H50" i="92"/>
  <c r="C51" i="92"/>
  <c r="D51" i="92"/>
  <c r="E51" i="92"/>
  <c r="F51" i="92"/>
  <c r="G51" i="92"/>
  <c r="H51" i="92"/>
  <c r="C52" i="92"/>
  <c r="D52" i="92"/>
  <c r="E52" i="92"/>
  <c r="F52" i="92"/>
  <c r="G52" i="92"/>
  <c r="H52" i="92"/>
  <c r="C53" i="92"/>
  <c r="D53" i="92"/>
  <c r="E53" i="92"/>
  <c r="F53" i="92"/>
  <c r="G53" i="92"/>
  <c r="H53" i="92"/>
  <c r="C54" i="92"/>
  <c r="D54" i="92"/>
  <c r="G13" i="92"/>
  <c r="D14" i="92"/>
  <c r="E14" i="92"/>
  <c r="F14" i="92"/>
  <c r="G14" i="92"/>
  <c r="H14" i="92"/>
  <c r="D15" i="92"/>
  <c r="E15" i="92"/>
  <c r="F15" i="92"/>
  <c r="G15" i="92"/>
  <c r="H15" i="92"/>
  <c r="D16" i="92"/>
  <c r="E16" i="92"/>
  <c r="F16" i="92"/>
  <c r="G16" i="92"/>
  <c r="H16" i="92"/>
  <c r="D17" i="92"/>
  <c r="E17" i="92"/>
  <c r="F17" i="92"/>
  <c r="G17" i="92"/>
  <c r="H17" i="92"/>
  <c r="D18" i="92"/>
  <c r="E18" i="92"/>
  <c r="F18" i="92"/>
  <c r="G18" i="92"/>
  <c r="H18" i="92"/>
  <c r="D19" i="92"/>
  <c r="E19" i="92"/>
  <c r="F19" i="92"/>
  <c r="G19" i="92"/>
  <c r="H19" i="92"/>
  <c r="E20" i="92"/>
  <c r="H20" i="92"/>
  <c r="D21" i="92"/>
  <c r="E21" i="92"/>
  <c r="F21" i="92"/>
  <c r="G21" i="92"/>
  <c r="H21" i="92"/>
  <c r="D22" i="92"/>
  <c r="E22" i="92"/>
  <c r="F22" i="92"/>
  <c r="G22" i="92"/>
  <c r="H22" i="92"/>
  <c r="D23" i="92"/>
  <c r="E23" i="92"/>
  <c r="F23" i="92"/>
  <c r="G23" i="92"/>
  <c r="H23" i="92"/>
  <c r="D24" i="92"/>
  <c r="E24" i="92"/>
  <c r="F24" i="92"/>
  <c r="G24" i="92"/>
  <c r="H24" i="92"/>
  <c r="D25" i="92"/>
  <c r="E25" i="92"/>
  <c r="F25" i="92"/>
  <c r="G25" i="92"/>
  <c r="H25" i="92"/>
  <c r="D26" i="92"/>
  <c r="E26" i="92"/>
  <c r="F26" i="92"/>
  <c r="G26" i="92"/>
  <c r="H26" i="92"/>
  <c r="D27" i="92"/>
  <c r="E27" i="92"/>
  <c r="F27" i="92"/>
  <c r="G27" i="92"/>
  <c r="H27" i="92"/>
  <c r="D28" i="92"/>
  <c r="E28" i="92"/>
  <c r="F28" i="92"/>
  <c r="G28" i="92"/>
  <c r="H28" i="92"/>
  <c r="D29" i="92"/>
  <c r="E29" i="92"/>
  <c r="F29" i="92"/>
  <c r="G29" i="92"/>
  <c r="H29" i="92"/>
  <c r="D30" i="92"/>
  <c r="E30" i="92"/>
  <c r="F30" i="92"/>
  <c r="G30" i="92"/>
  <c r="H30" i="92"/>
  <c r="D31" i="92"/>
  <c r="E31" i="92"/>
  <c r="F31" i="92"/>
  <c r="G31" i="92"/>
  <c r="H31" i="92"/>
  <c r="D32" i="92"/>
  <c r="E32" i="92"/>
  <c r="F32" i="92"/>
  <c r="G32" i="92"/>
  <c r="H32" i="92"/>
  <c r="D33" i="92"/>
  <c r="E33" i="92"/>
  <c r="F33" i="92"/>
  <c r="G33" i="92"/>
  <c r="H33" i="92"/>
  <c r="D34" i="92"/>
  <c r="E34" i="92"/>
  <c r="F34" i="92"/>
  <c r="G34" i="92"/>
  <c r="H34" i="92"/>
  <c r="C54" i="117"/>
  <c r="D54" i="117"/>
  <c r="H47" i="117"/>
  <c r="H48" i="117"/>
  <c r="D12" i="117"/>
  <c r="E12" i="117"/>
  <c r="F12" i="117"/>
  <c r="G12" i="117"/>
  <c r="H12" i="117"/>
  <c r="G13" i="117"/>
  <c r="D14" i="117"/>
  <c r="E14" i="117"/>
  <c r="F14" i="117"/>
  <c r="G14" i="117"/>
  <c r="H14" i="117"/>
  <c r="D15" i="117"/>
  <c r="E15" i="117"/>
  <c r="F15" i="117"/>
  <c r="G15" i="117"/>
  <c r="H15" i="117"/>
  <c r="D16" i="117"/>
  <c r="E16" i="117"/>
  <c r="F16" i="117"/>
  <c r="G16" i="117"/>
  <c r="H16" i="117"/>
  <c r="D17" i="117"/>
  <c r="E17" i="117"/>
  <c r="F17" i="117"/>
  <c r="G17" i="117"/>
  <c r="H17" i="117"/>
  <c r="D18" i="117"/>
  <c r="E18" i="117"/>
  <c r="F18" i="117"/>
  <c r="G18" i="117"/>
  <c r="H18" i="117"/>
  <c r="D19" i="117"/>
  <c r="E19" i="117"/>
  <c r="F19" i="117"/>
  <c r="G19" i="117"/>
  <c r="H19" i="117"/>
  <c r="E20" i="117"/>
  <c r="H20" i="117"/>
  <c r="D21" i="117"/>
  <c r="E21" i="117"/>
  <c r="F21" i="117"/>
  <c r="G21" i="117"/>
  <c r="H21" i="117"/>
  <c r="D22" i="117"/>
  <c r="E22" i="117"/>
  <c r="F22" i="117"/>
  <c r="G22" i="117"/>
  <c r="H22" i="117"/>
  <c r="D23" i="117"/>
  <c r="E23" i="117"/>
  <c r="F23" i="117"/>
  <c r="G23" i="117"/>
  <c r="H23" i="117"/>
  <c r="D24" i="117"/>
  <c r="E24" i="117"/>
  <c r="F24" i="117"/>
  <c r="G24" i="117"/>
  <c r="H24" i="117"/>
  <c r="D25" i="117"/>
  <c r="E25" i="117"/>
  <c r="F25" i="117"/>
  <c r="G25" i="117"/>
  <c r="H25" i="117"/>
  <c r="D26" i="117"/>
  <c r="E26" i="117"/>
  <c r="F26" i="117"/>
  <c r="G26" i="117"/>
  <c r="H26" i="117"/>
  <c r="D27" i="117"/>
  <c r="E27" i="117"/>
  <c r="F27" i="117"/>
  <c r="G27" i="117"/>
  <c r="H27" i="117"/>
  <c r="D28" i="117"/>
  <c r="E28" i="117"/>
  <c r="F28" i="117"/>
  <c r="G28" i="117"/>
  <c r="H28" i="117"/>
  <c r="D29" i="117"/>
  <c r="E29" i="117"/>
  <c r="F29" i="117"/>
  <c r="G29" i="117"/>
  <c r="H29" i="117"/>
  <c r="D30" i="117"/>
  <c r="E30" i="117"/>
  <c r="F30" i="117"/>
  <c r="G30" i="117"/>
  <c r="H30" i="117"/>
  <c r="D31" i="117"/>
  <c r="E31" i="117"/>
  <c r="F31" i="117"/>
  <c r="G31" i="117"/>
  <c r="H31" i="117"/>
  <c r="D32" i="117"/>
  <c r="E32" i="117"/>
  <c r="F32" i="117"/>
  <c r="G32" i="117"/>
  <c r="H32" i="117"/>
  <c r="D33" i="117"/>
  <c r="E33" i="117"/>
  <c r="F33" i="117"/>
  <c r="G33" i="117"/>
  <c r="H33" i="117"/>
  <c r="D34" i="117"/>
  <c r="E34" i="117"/>
  <c r="F34" i="117"/>
  <c r="G34" i="117"/>
  <c r="H34" i="117"/>
  <c r="C54" i="43"/>
  <c r="D54" i="43"/>
  <c r="H47" i="43"/>
  <c r="H48" i="43"/>
  <c r="G13" i="43"/>
  <c r="E20" i="43"/>
  <c r="H20" i="43"/>
  <c r="D12" i="43"/>
  <c r="E12" i="43"/>
  <c r="F12" i="43"/>
  <c r="G12" i="43"/>
  <c r="H12" i="43"/>
  <c r="D54" i="41"/>
  <c r="D12" i="41"/>
  <c r="F12" i="41"/>
  <c r="H12" i="41"/>
  <c r="D13" i="41"/>
  <c r="D14" i="41"/>
  <c r="F14" i="41"/>
  <c r="H14" i="41"/>
  <c r="D15" i="41"/>
  <c r="F15" i="41"/>
  <c r="H15" i="41"/>
  <c r="D16" i="41"/>
  <c r="F16" i="41"/>
  <c r="H16" i="41"/>
  <c r="D17" i="41"/>
  <c r="F17" i="41"/>
  <c r="H17" i="41"/>
  <c r="D18" i="41"/>
  <c r="F18" i="41"/>
  <c r="H18" i="41"/>
  <c r="D19" i="41"/>
  <c r="F19" i="41"/>
  <c r="H19" i="41"/>
  <c r="D20" i="41"/>
  <c r="F20" i="41"/>
  <c r="D21" i="41"/>
  <c r="F21" i="41"/>
  <c r="H21" i="41"/>
  <c r="D22" i="41"/>
  <c r="F22" i="41"/>
  <c r="H22" i="41"/>
  <c r="D23" i="41"/>
  <c r="F23" i="41"/>
  <c r="H23" i="41"/>
  <c r="D24" i="41"/>
  <c r="F24" i="41"/>
  <c r="H24" i="41"/>
  <c r="D25" i="41"/>
  <c r="F25" i="41"/>
  <c r="H25" i="41"/>
  <c r="D26" i="41"/>
  <c r="F26" i="41"/>
  <c r="H26" i="41"/>
  <c r="D27" i="41"/>
  <c r="F27" i="41"/>
  <c r="H27" i="41"/>
  <c r="D28" i="41"/>
  <c r="F28" i="41"/>
  <c r="H28" i="41"/>
  <c r="D29" i="41"/>
  <c r="F29" i="41"/>
  <c r="H29" i="41"/>
  <c r="D30" i="41"/>
  <c r="F30" i="41"/>
  <c r="H30" i="41"/>
  <c r="D31" i="41"/>
  <c r="F31" i="41"/>
  <c r="D32" i="41"/>
  <c r="F32" i="41"/>
  <c r="H32" i="41"/>
  <c r="D33" i="41"/>
  <c r="F33" i="41"/>
  <c r="H33" i="41"/>
  <c r="D34" i="41"/>
  <c r="F34" i="41"/>
  <c r="H34" i="41"/>
  <c r="G54" i="139" l="1"/>
  <c r="C54" i="139"/>
  <c r="F16" i="43"/>
  <c r="F19" i="43"/>
  <c r="E21" i="43"/>
  <c r="H38" i="42"/>
  <c r="D14" i="43"/>
  <c r="G15" i="43"/>
  <c r="H15" i="43"/>
  <c r="E16" i="43"/>
  <c r="D18" i="43"/>
  <c r="E18" i="43"/>
  <c r="G18" i="43"/>
  <c r="H19" i="43"/>
  <c r="D24" i="43"/>
  <c r="E24" i="43"/>
  <c r="E26" i="43"/>
  <c r="E28" i="43"/>
  <c r="G28" i="43"/>
  <c r="H28" i="43"/>
  <c r="H30" i="43"/>
  <c r="E32" i="43"/>
  <c r="H32" i="43"/>
  <c r="E34" i="43"/>
  <c r="E14" i="43"/>
  <c r="F15" i="43"/>
  <c r="F18" i="43"/>
  <c r="H18" i="43"/>
  <c r="G19" i="43"/>
  <c r="D22" i="43"/>
  <c r="F22" i="43"/>
  <c r="F24" i="43"/>
  <c r="D26" i="43"/>
  <c r="G26" i="43"/>
  <c r="H26" i="43"/>
  <c r="D27" i="43"/>
  <c r="E27" i="43"/>
  <c r="E29" i="43"/>
  <c r="F30" i="43"/>
  <c r="G30" i="43"/>
  <c r="D32" i="43"/>
  <c r="D34" i="43"/>
  <c r="F34" i="43"/>
  <c r="E33" i="43" l="1"/>
  <c r="E31" i="43"/>
  <c r="E23" i="43"/>
  <c r="H24" i="43"/>
  <c r="G24" i="43"/>
  <c r="E22" i="43"/>
  <c r="D33" i="43"/>
  <c r="D31" i="43"/>
  <c r="D29" i="43"/>
  <c r="D21" i="43"/>
  <c r="G16" i="43"/>
  <c r="D16" i="43"/>
  <c r="F28" i="43"/>
  <c r="F26" i="43"/>
  <c r="G32" i="43"/>
  <c r="H33" i="43"/>
  <c r="H25" i="43"/>
  <c r="H23" i="43"/>
  <c r="H21" i="43"/>
  <c r="E19" i="43"/>
  <c r="D28" i="43"/>
  <c r="E30" i="43"/>
  <c r="D30" i="43"/>
  <c r="H22" i="43"/>
  <c r="G17" i="43"/>
  <c r="G33" i="43"/>
  <c r="G25" i="43"/>
  <c r="G23" i="43"/>
  <c r="G21" i="43"/>
  <c r="D19" i="43"/>
  <c r="H34" i="43"/>
  <c r="F32" i="43"/>
  <c r="G34" i="43"/>
  <c r="G22" i="43"/>
  <c r="F17" i="43"/>
  <c r="F33" i="43"/>
  <c r="F31" i="43"/>
  <c r="F23" i="43"/>
  <c r="F21" i="43"/>
  <c r="F29" i="43"/>
  <c r="E25" i="43"/>
  <c r="H16" i="43"/>
  <c r="H14" i="43"/>
  <c r="H17" i="43"/>
  <c r="H29" i="43"/>
  <c r="D17" i="43"/>
  <c r="G14" i="43"/>
  <c r="H31" i="43"/>
  <c r="E17" i="43"/>
  <c r="G31" i="43"/>
  <c r="G29" i="43"/>
  <c r="D15" i="43"/>
  <c r="F25" i="43"/>
  <c r="D25" i="43"/>
  <c r="D23" i="43"/>
  <c r="F14" i="43"/>
  <c r="F27" i="43"/>
  <c r="H27" i="43"/>
  <c r="E15" i="43"/>
  <c r="G27" i="43"/>
  <c r="H50" i="43" l="1"/>
  <c r="H51" i="43"/>
  <c r="C39" i="74"/>
  <c r="D38" i="61" l="1"/>
  <c r="D10" i="61"/>
  <c r="H52" i="43" l="1"/>
  <c r="G46" i="43"/>
  <c r="G47" i="43"/>
  <c r="G48" i="43"/>
  <c r="G49" i="43"/>
  <c r="G50" i="43"/>
  <c r="G51" i="43"/>
  <c r="G52" i="43"/>
  <c r="H35" i="43"/>
  <c r="H9" i="43"/>
  <c r="H8" i="43"/>
  <c r="G9" i="43"/>
  <c r="C13" i="43" l="1"/>
  <c r="M38" i="123"/>
  <c r="L38" i="123"/>
  <c r="C38" i="123"/>
  <c r="E38" i="123"/>
  <c r="J38" i="123"/>
  <c r="I38" i="123"/>
  <c r="L10" i="123"/>
  <c r="K38" i="123"/>
  <c r="F10" i="123"/>
  <c r="D38" i="123"/>
  <c r="E10" i="123"/>
  <c r="M10" i="123"/>
  <c r="K10" i="123"/>
  <c r="I10" i="123"/>
  <c r="G38" i="123"/>
  <c r="F38" i="123"/>
  <c r="J10" i="123"/>
  <c r="H10" i="123"/>
  <c r="G10" i="123"/>
  <c r="H43" i="98"/>
  <c r="H40" i="98"/>
  <c r="D41" i="98"/>
  <c r="C39" i="98"/>
  <c r="K39" i="139" s="1"/>
  <c r="C37" i="98"/>
  <c r="K37" i="139" s="1"/>
  <c r="D36" i="98"/>
  <c r="H37" i="98"/>
  <c r="F35" i="98"/>
  <c r="K25" i="139"/>
  <c r="K28" i="139"/>
  <c r="K29" i="139"/>
  <c r="K30" i="139"/>
  <c r="K32" i="139"/>
  <c r="D9" i="98"/>
  <c r="E9" i="98"/>
  <c r="C7" i="98"/>
  <c r="K7" i="139" s="1"/>
  <c r="H37" i="71"/>
  <c r="F8" i="98" l="1"/>
  <c r="H7" i="98"/>
  <c r="H36" i="98"/>
  <c r="D7" i="98"/>
  <c r="D42" i="98"/>
  <c r="D37" i="98"/>
  <c r="F39" i="98"/>
  <c r="G44" i="98"/>
  <c r="K20" i="139"/>
  <c r="K18" i="139"/>
  <c r="E36" i="98"/>
  <c r="F38" i="66"/>
  <c r="C9" i="98"/>
  <c r="K9" i="139" s="1"/>
  <c r="H8" i="98"/>
  <c r="K16" i="139"/>
  <c r="E41" i="98"/>
  <c r="C8" i="98"/>
  <c r="K8" i="139" s="1"/>
  <c r="G8" i="98"/>
  <c r="K31" i="139"/>
  <c r="F44" i="98"/>
  <c r="H11" i="98"/>
  <c r="E35" i="98"/>
  <c r="C36" i="98"/>
  <c r="K36" i="139" s="1"/>
  <c r="C41" i="98"/>
  <c r="K41" i="139" s="1"/>
  <c r="G37" i="98"/>
  <c r="G40" i="98"/>
  <c r="E45" i="98"/>
  <c r="E43" i="98"/>
  <c r="F37" i="98"/>
  <c r="H39" i="98"/>
  <c r="F40" i="98"/>
  <c r="D45" i="98"/>
  <c r="D43" i="98"/>
  <c r="K33" i="139"/>
  <c r="K21" i="139"/>
  <c r="K17" i="139"/>
  <c r="E7" i="98"/>
  <c r="G39" i="65"/>
  <c r="K23" i="139"/>
  <c r="D35" i="98"/>
  <c r="G36" i="98"/>
  <c r="F36" i="98"/>
  <c r="E37" i="98"/>
  <c r="G39" i="98"/>
  <c r="C45" i="98"/>
  <c r="K45" i="139" s="1"/>
  <c r="G11" i="98"/>
  <c r="K49" i="139"/>
  <c r="K47" i="139"/>
  <c r="H44" i="98"/>
  <c r="F11" i="98"/>
  <c r="K53" i="139"/>
  <c r="K51" i="139"/>
  <c r="K13" i="139"/>
  <c r="K19" i="139"/>
  <c r="G7" i="98"/>
  <c r="G41" i="98"/>
  <c r="F41" i="98"/>
  <c r="F9" i="98"/>
  <c r="K10" i="70"/>
  <c r="F38" i="56"/>
  <c r="D39" i="65"/>
  <c r="K27" i="139"/>
  <c r="K15" i="139"/>
  <c r="D39" i="98"/>
  <c r="F42" i="98"/>
  <c r="E42" i="98"/>
  <c r="H35" i="98"/>
  <c r="C43" i="98"/>
  <c r="K43" i="139" s="1"/>
  <c r="H9" i="98"/>
  <c r="D11" i="65"/>
  <c r="G38" i="56"/>
  <c r="F39" i="65"/>
  <c r="C38" i="94"/>
  <c r="E39" i="98"/>
  <c r="C42" i="98"/>
  <c r="K42" i="139" s="1"/>
  <c r="F7" i="98"/>
  <c r="C11" i="98"/>
  <c r="K11" i="139" s="1"/>
  <c r="C35" i="98"/>
  <c r="K35" i="139" s="1"/>
  <c r="L38" i="75"/>
  <c r="E38" i="66"/>
  <c r="E38" i="56"/>
  <c r="C40" i="71"/>
  <c r="G11" i="71"/>
  <c r="C38" i="70"/>
  <c r="E10" i="94"/>
  <c r="D10" i="56"/>
  <c r="D38" i="56"/>
  <c r="C42" i="71"/>
  <c r="G42" i="98"/>
  <c r="L10" i="70"/>
  <c r="C11" i="65"/>
  <c r="I10" i="75"/>
  <c r="J10" i="70"/>
  <c r="I10" i="70"/>
  <c r="F10" i="70"/>
  <c r="H9" i="71"/>
  <c r="H36" i="71"/>
  <c r="K10" i="75"/>
  <c r="G8" i="71"/>
  <c r="I9" i="71"/>
  <c r="D11" i="98"/>
  <c r="D10" i="67"/>
  <c r="J38" i="75"/>
  <c r="C10" i="67"/>
  <c r="F38" i="67"/>
  <c r="D10" i="70"/>
  <c r="F36" i="71"/>
  <c r="G9" i="98"/>
  <c r="G43" i="98"/>
  <c r="D10" i="94"/>
  <c r="D11" i="71"/>
  <c r="D35" i="71"/>
  <c r="D40" i="71"/>
  <c r="C10" i="56"/>
  <c r="E10" i="66"/>
  <c r="E11" i="98"/>
  <c r="H42" i="98"/>
  <c r="F45" i="98"/>
  <c r="F43" i="98"/>
  <c r="G38" i="75"/>
  <c r="K34" i="139"/>
  <c r="K22" i="139"/>
  <c r="K52" i="139"/>
  <c r="K50" i="139"/>
  <c r="K48" i="139"/>
  <c r="K46" i="139"/>
  <c r="C44" i="98"/>
  <c r="K44" i="139" s="1"/>
  <c r="G38" i="94"/>
  <c r="E38" i="94"/>
  <c r="H38" i="75"/>
  <c r="C38" i="75"/>
  <c r="F38" i="75"/>
  <c r="H41" i="98"/>
  <c r="H45" i="98"/>
  <c r="F38" i="94"/>
  <c r="D38" i="94"/>
  <c r="G45" i="98"/>
  <c r="C10" i="94"/>
  <c r="G10" i="75"/>
  <c r="L10" i="75"/>
  <c r="H10" i="75"/>
  <c r="H38" i="56"/>
  <c r="E39" i="65"/>
  <c r="F10" i="75"/>
  <c r="I38" i="75"/>
  <c r="C38" i="56"/>
  <c r="D40" i="98"/>
  <c r="D44" i="98"/>
  <c r="C38" i="67"/>
  <c r="K26" i="139"/>
  <c r="K14" i="139"/>
  <c r="E8" i="98"/>
  <c r="D10" i="66"/>
  <c r="D8" i="98"/>
  <c r="K24" i="139"/>
  <c r="K12" i="139"/>
  <c r="E40" i="98"/>
  <c r="E44" i="98"/>
  <c r="C39" i="65"/>
  <c r="H10" i="66"/>
  <c r="G10" i="56"/>
  <c r="G10" i="66"/>
  <c r="E10" i="67"/>
  <c r="D38" i="67"/>
  <c r="C38" i="66"/>
  <c r="C40" i="98"/>
  <c r="K40" i="139" s="1"/>
  <c r="E38" i="67"/>
  <c r="H38" i="67"/>
  <c r="G38" i="67"/>
  <c r="H10" i="67"/>
  <c r="G10" i="67"/>
  <c r="F10" i="67"/>
  <c r="H38" i="94"/>
  <c r="H10" i="94"/>
  <c r="G10" i="94"/>
  <c r="F10" i="94"/>
  <c r="D38" i="66"/>
  <c r="H38" i="66"/>
  <c r="G38" i="66"/>
  <c r="F10" i="66"/>
  <c r="C10" i="66"/>
  <c r="G11" i="65"/>
  <c r="F11" i="65"/>
  <c r="E11" i="65"/>
  <c r="H10" i="56"/>
  <c r="F10" i="56"/>
  <c r="E10" i="56"/>
  <c r="D38" i="75"/>
  <c r="E38" i="75"/>
  <c r="K38" i="75"/>
  <c r="C10" i="75"/>
  <c r="J10" i="75"/>
  <c r="E10" i="75"/>
  <c r="D10" i="75"/>
  <c r="E10" i="70"/>
  <c r="C10" i="70"/>
  <c r="C43" i="74"/>
  <c r="G11" i="74"/>
  <c r="C11" i="74"/>
  <c r="D43" i="57"/>
  <c r="E43" i="57"/>
  <c r="F43" i="57"/>
  <c r="G43" i="57"/>
  <c r="H43" i="57"/>
  <c r="D44" i="57"/>
  <c r="E44" i="57"/>
  <c r="F44" i="57"/>
  <c r="G44" i="57"/>
  <c r="H44" i="57"/>
  <c r="D45" i="57"/>
  <c r="E45" i="57"/>
  <c r="F45" i="57"/>
  <c r="G45" i="57"/>
  <c r="H45" i="57"/>
  <c r="C44" i="57"/>
  <c r="G44" i="139" s="1"/>
  <c r="C45" i="57"/>
  <c r="G45" i="139" s="1"/>
  <c r="G48" i="139"/>
  <c r="G49" i="139"/>
  <c r="G50" i="139"/>
  <c r="G51" i="139"/>
  <c r="G52" i="139"/>
  <c r="G53" i="139"/>
  <c r="E42" i="57"/>
  <c r="F42" i="57"/>
  <c r="G42" i="57"/>
  <c r="C40" i="57"/>
  <c r="G40" i="139" s="1"/>
  <c r="D40" i="57"/>
  <c r="E40" i="57"/>
  <c r="F40" i="57"/>
  <c r="G40" i="57"/>
  <c r="H40" i="57"/>
  <c r="D41" i="57"/>
  <c r="E41" i="57"/>
  <c r="F41" i="57"/>
  <c r="G41" i="57"/>
  <c r="E39" i="57"/>
  <c r="F39" i="57"/>
  <c r="G39" i="57"/>
  <c r="H39" i="57"/>
  <c r="D39" i="57"/>
  <c r="C39" i="57"/>
  <c r="G39" i="139" s="1"/>
  <c r="D36" i="57"/>
  <c r="E36" i="57"/>
  <c r="F36" i="57"/>
  <c r="G36" i="57"/>
  <c r="H36" i="57"/>
  <c r="F37" i="57"/>
  <c r="G37" i="57"/>
  <c r="H37" i="57"/>
  <c r="E35" i="57"/>
  <c r="F35" i="57"/>
  <c r="H35" i="57"/>
  <c r="D35" i="57"/>
  <c r="C36" i="57"/>
  <c r="G36" i="139" s="1"/>
  <c r="C37" i="57"/>
  <c r="G37" i="139" s="1"/>
  <c r="C35" i="57"/>
  <c r="G35" i="139" s="1"/>
  <c r="G12" i="139"/>
  <c r="G14" i="139"/>
  <c r="G18" i="139"/>
  <c r="G20" i="139"/>
  <c r="G22" i="139"/>
  <c r="G26" i="139"/>
  <c r="G27" i="139"/>
  <c r="G28" i="139"/>
  <c r="G30" i="139"/>
  <c r="G34" i="139"/>
  <c r="E11" i="57"/>
  <c r="F11" i="57"/>
  <c r="G11" i="57"/>
  <c r="H11" i="57"/>
  <c r="C11" i="57"/>
  <c r="G11" i="139" s="1"/>
  <c r="D8" i="57"/>
  <c r="E8" i="57"/>
  <c r="F8" i="57"/>
  <c r="G8" i="57"/>
  <c r="H8" i="57"/>
  <c r="D9" i="57"/>
  <c r="E9" i="57"/>
  <c r="F9" i="57"/>
  <c r="G9" i="57"/>
  <c r="H9" i="57"/>
  <c r="F7" i="57"/>
  <c r="G7" i="57"/>
  <c r="H7" i="57"/>
  <c r="D7" i="57"/>
  <c r="C8" i="57"/>
  <c r="G8" i="139" s="1"/>
  <c r="C9" i="57"/>
  <c r="G9" i="139" s="1"/>
  <c r="C43" i="76"/>
  <c r="D43" i="76"/>
  <c r="E43" i="76"/>
  <c r="F43" i="76"/>
  <c r="G43" i="76"/>
  <c r="H43" i="76"/>
  <c r="I43" i="76"/>
  <c r="J43" i="76"/>
  <c r="K43" i="76"/>
  <c r="L43" i="76"/>
  <c r="C42" i="76"/>
  <c r="D42" i="76"/>
  <c r="E42" i="76"/>
  <c r="F42" i="76"/>
  <c r="G42" i="76"/>
  <c r="H42" i="76"/>
  <c r="I42" i="76"/>
  <c r="J42" i="76"/>
  <c r="K42" i="76"/>
  <c r="L42" i="76"/>
  <c r="C40" i="76"/>
  <c r="D40" i="76"/>
  <c r="E40" i="76"/>
  <c r="F40" i="76"/>
  <c r="G40" i="76"/>
  <c r="H40" i="76"/>
  <c r="I40" i="76"/>
  <c r="J40" i="76"/>
  <c r="K40" i="76"/>
  <c r="L40" i="76"/>
  <c r="C41" i="76"/>
  <c r="D41" i="76"/>
  <c r="E41" i="76"/>
  <c r="F41" i="76"/>
  <c r="G41" i="76"/>
  <c r="H41" i="76"/>
  <c r="I41" i="76"/>
  <c r="J41" i="76"/>
  <c r="K41" i="76"/>
  <c r="L41" i="76"/>
  <c r="C39" i="76"/>
  <c r="D39" i="76"/>
  <c r="E39" i="76"/>
  <c r="F39" i="76"/>
  <c r="G39" i="76"/>
  <c r="H39" i="76"/>
  <c r="I39" i="76"/>
  <c r="J39" i="76"/>
  <c r="K39" i="76"/>
  <c r="L39" i="76"/>
  <c r="C36" i="76"/>
  <c r="D36" i="76"/>
  <c r="E36" i="76"/>
  <c r="F36" i="76"/>
  <c r="G36" i="76"/>
  <c r="H36" i="76"/>
  <c r="I36" i="76"/>
  <c r="J36" i="76"/>
  <c r="K36" i="76"/>
  <c r="L36" i="76"/>
  <c r="C37" i="76"/>
  <c r="D37" i="76"/>
  <c r="E37" i="76"/>
  <c r="F37" i="76"/>
  <c r="G37" i="76"/>
  <c r="H37" i="76"/>
  <c r="I37" i="76"/>
  <c r="J37" i="76"/>
  <c r="K37" i="76"/>
  <c r="L37" i="76"/>
  <c r="C35" i="76"/>
  <c r="D35" i="76"/>
  <c r="E35" i="76"/>
  <c r="F35" i="76"/>
  <c r="G35" i="76"/>
  <c r="I35" i="76"/>
  <c r="J35" i="76"/>
  <c r="K35" i="76"/>
  <c r="L35" i="76"/>
  <c r="C11" i="76"/>
  <c r="D11" i="76"/>
  <c r="E11" i="76"/>
  <c r="F11" i="76"/>
  <c r="G11" i="76"/>
  <c r="H11" i="76"/>
  <c r="I11" i="76"/>
  <c r="J11" i="76"/>
  <c r="K11" i="76"/>
  <c r="L11" i="76"/>
  <c r="C8" i="76"/>
  <c r="D8" i="76"/>
  <c r="E8" i="76"/>
  <c r="F8" i="76"/>
  <c r="G8" i="76"/>
  <c r="H8" i="76"/>
  <c r="I8" i="76"/>
  <c r="J8" i="76"/>
  <c r="K8" i="76"/>
  <c r="L8" i="76"/>
  <c r="C9" i="76"/>
  <c r="D9" i="76"/>
  <c r="E9" i="76"/>
  <c r="F9" i="76"/>
  <c r="G9" i="76"/>
  <c r="H9" i="76"/>
  <c r="I9" i="76"/>
  <c r="J9" i="76"/>
  <c r="K9" i="76"/>
  <c r="L9" i="76"/>
  <c r="C7" i="76"/>
  <c r="D7" i="76"/>
  <c r="E7" i="76"/>
  <c r="F7" i="76"/>
  <c r="G7" i="76"/>
  <c r="H7" i="76"/>
  <c r="I7" i="76"/>
  <c r="J7" i="76"/>
  <c r="K7" i="76"/>
  <c r="L7" i="76"/>
  <c r="G43" i="71"/>
  <c r="G42" i="71"/>
  <c r="C43" i="71"/>
  <c r="D43" i="71"/>
  <c r="E43" i="71"/>
  <c r="F43" i="71"/>
  <c r="H43" i="71"/>
  <c r="I43" i="71"/>
  <c r="J43" i="71"/>
  <c r="K43" i="71"/>
  <c r="I42" i="71"/>
  <c r="J42" i="71"/>
  <c r="K42" i="71"/>
  <c r="H42" i="71"/>
  <c r="D42" i="71"/>
  <c r="E42" i="71"/>
  <c r="F42" i="71"/>
  <c r="E40" i="71"/>
  <c r="F40" i="71"/>
  <c r="G40" i="71"/>
  <c r="H40" i="71"/>
  <c r="I40" i="71"/>
  <c r="J40" i="71"/>
  <c r="K40" i="71"/>
  <c r="C41" i="71"/>
  <c r="D41" i="71"/>
  <c r="E41" i="71"/>
  <c r="F41" i="71"/>
  <c r="G41" i="71"/>
  <c r="H41" i="71"/>
  <c r="I41" i="71"/>
  <c r="J41" i="71"/>
  <c r="K41" i="71"/>
  <c r="I39" i="71"/>
  <c r="J39" i="71"/>
  <c r="K39" i="71"/>
  <c r="H39" i="71"/>
  <c r="G39" i="71"/>
  <c r="D39" i="71"/>
  <c r="E39" i="71"/>
  <c r="F39" i="71"/>
  <c r="C39" i="71"/>
  <c r="C36" i="71"/>
  <c r="D36" i="71"/>
  <c r="E36" i="71"/>
  <c r="G36" i="71"/>
  <c r="I36" i="71"/>
  <c r="J36" i="71"/>
  <c r="K36" i="71"/>
  <c r="C37" i="71"/>
  <c r="D37" i="71"/>
  <c r="E37" i="71"/>
  <c r="F37" i="71"/>
  <c r="G37" i="71"/>
  <c r="I37" i="71"/>
  <c r="J37" i="71"/>
  <c r="K37" i="71"/>
  <c r="I35" i="71"/>
  <c r="J35" i="71"/>
  <c r="K35" i="71"/>
  <c r="H35" i="71"/>
  <c r="G35" i="71"/>
  <c r="E35" i="71"/>
  <c r="F35" i="71"/>
  <c r="C35" i="71"/>
  <c r="I11" i="71"/>
  <c r="J11" i="71"/>
  <c r="K11" i="71"/>
  <c r="H11" i="71"/>
  <c r="E11" i="71"/>
  <c r="F11" i="71"/>
  <c r="C11" i="71"/>
  <c r="C8" i="71"/>
  <c r="D8" i="71"/>
  <c r="E8" i="71"/>
  <c r="F8" i="71"/>
  <c r="H8" i="71"/>
  <c r="I8" i="71"/>
  <c r="J8" i="71"/>
  <c r="K8" i="71"/>
  <c r="C9" i="71"/>
  <c r="D9" i="71"/>
  <c r="E9" i="71"/>
  <c r="F9" i="71"/>
  <c r="G9" i="71"/>
  <c r="J9" i="71"/>
  <c r="K9" i="71"/>
  <c r="I7" i="71"/>
  <c r="J7" i="71"/>
  <c r="K7" i="71"/>
  <c r="H7" i="71"/>
  <c r="G7" i="71"/>
  <c r="D7" i="71"/>
  <c r="E7" i="71"/>
  <c r="F7" i="71"/>
  <c r="C7" i="71"/>
  <c r="D37" i="74"/>
  <c r="E37" i="74"/>
  <c r="H42" i="117"/>
  <c r="D43" i="43"/>
  <c r="E43" i="43"/>
  <c r="F43" i="43"/>
  <c r="G43" i="43"/>
  <c r="H43" i="43"/>
  <c r="D44" i="43"/>
  <c r="E44" i="43"/>
  <c r="F44" i="43"/>
  <c r="G44" i="43"/>
  <c r="H44" i="43"/>
  <c r="D45" i="43"/>
  <c r="E45" i="43"/>
  <c r="F45" i="43"/>
  <c r="G45" i="43"/>
  <c r="H45" i="43"/>
  <c r="D46" i="43"/>
  <c r="E46" i="43"/>
  <c r="F46" i="43"/>
  <c r="D47" i="43"/>
  <c r="E47" i="43"/>
  <c r="F47" i="43"/>
  <c r="D48" i="43"/>
  <c r="E48" i="43"/>
  <c r="F48" i="43"/>
  <c r="D49" i="43"/>
  <c r="E49" i="43"/>
  <c r="F49" i="43"/>
  <c r="D50" i="43"/>
  <c r="E50" i="43"/>
  <c r="F50" i="43"/>
  <c r="D51" i="43"/>
  <c r="E51" i="43"/>
  <c r="F51" i="43"/>
  <c r="D52" i="43"/>
  <c r="E52" i="43"/>
  <c r="F52" i="43"/>
  <c r="D53" i="43"/>
  <c r="E53" i="43"/>
  <c r="F53" i="43"/>
  <c r="G53" i="43"/>
  <c r="H53" i="43"/>
  <c r="C43" i="43"/>
  <c r="C44" i="43"/>
  <c r="C45" i="43"/>
  <c r="C46" i="43"/>
  <c r="C47" i="43"/>
  <c r="C48" i="43"/>
  <c r="C49" i="43"/>
  <c r="C50" i="43"/>
  <c r="C51" i="43"/>
  <c r="C52" i="43"/>
  <c r="C53" i="43"/>
  <c r="E39" i="43"/>
  <c r="H39" i="43"/>
  <c r="H40" i="43"/>
  <c r="H41" i="43"/>
  <c r="G36" i="43"/>
  <c r="H36" i="43"/>
  <c r="C12" i="43"/>
  <c r="H50" i="41" l="1"/>
  <c r="H46" i="41"/>
  <c r="F11" i="90"/>
  <c r="F35" i="90"/>
  <c r="D53" i="90"/>
  <c r="F42" i="41"/>
  <c r="F50" i="41"/>
  <c r="F46" i="41"/>
  <c r="F37" i="90"/>
  <c r="D52" i="90"/>
  <c r="F52" i="90"/>
  <c r="H42" i="41"/>
  <c r="C8" i="52"/>
  <c r="F36" i="90"/>
  <c r="D51" i="90"/>
  <c r="F51" i="90"/>
  <c r="H53" i="41"/>
  <c r="H45" i="41"/>
  <c r="D37" i="90"/>
  <c r="D50" i="90"/>
  <c r="F50" i="90"/>
  <c r="F53" i="41"/>
  <c r="F45" i="41"/>
  <c r="D36" i="90"/>
  <c r="E21" i="50"/>
  <c r="D7" i="90"/>
  <c r="H44" i="41"/>
  <c r="F7" i="90"/>
  <c r="D47" i="90"/>
  <c r="F43" i="41"/>
  <c r="D43" i="90"/>
  <c r="F46" i="117"/>
  <c r="C21" i="117"/>
  <c r="C21" i="92"/>
  <c r="C21" i="139" s="1"/>
  <c r="E46" i="117"/>
  <c r="C33" i="43"/>
  <c r="C50" i="117"/>
  <c r="C50" i="139"/>
  <c r="E51" i="117"/>
  <c r="D48" i="117"/>
  <c r="G8" i="74"/>
  <c r="C17" i="43"/>
  <c r="C27" i="117"/>
  <c r="C27" i="92"/>
  <c r="C27" i="139" s="1"/>
  <c r="C15" i="117"/>
  <c r="C15" i="92"/>
  <c r="C15" i="139" s="1"/>
  <c r="C46" i="117"/>
  <c r="D53" i="117"/>
  <c r="G50" i="117"/>
  <c r="G47" i="117"/>
  <c r="F52" i="41"/>
  <c r="F48" i="41"/>
  <c r="F44" i="41"/>
  <c r="E7" i="52"/>
  <c r="F9" i="90"/>
  <c r="D46" i="90"/>
  <c r="F46" i="90"/>
  <c r="C24" i="43"/>
  <c r="C53" i="117"/>
  <c r="C53" i="139"/>
  <c r="F49" i="117"/>
  <c r="F53" i="90"/>
  <c r="C23" i="43"/>
  <c r="C52" i="117"/>
  <c r="C22" i="43"/>
  <c r="C32" i="117"/>
  <c r="C32" i="92"/>
  <c r="C32" i="139" s="1"/>
  <c r="C51" i="117"/>
  <c r="C51" i="139"/>
  <c r="D46" i="117"/>
  <c r="C21" i="43"/>
  <c r="C31" i="92"/>
  <c r="C31" i="117"/>
  <c r="F51" i="117"/>
  <c r="D39" i="89"/>
  <c r="C32" i="43"/>
  <c r="C30" i="92"/>
  <c r="C30" i="139" s="1"/>
  <c r="C30" i="117"/>
  <c r="G53" i="117"/>
  <c r="F49" i="41"/>
  <c r="D49" i="90"/>
  <c r="C31" i="43"/>
  <c r="E48" i="117"/>
  <c r="D48" i="90"/>
  <c r="C18" i="43"/>
  <c r="C28" i="117"/>
  <c r="C28" i="92"/>
  <c r="C28" i="139" s="1"/>
  <c r="H48" i="41"/>
  <c r="C7" i="52"/>
  <c r="F47" i="90"/>
  <c r="C7" i="43"/>
  <c r="C29" i="43"/>
  <c r="C28" i="43"/>
  <c r="C16" i="43"/>
  <c r="F39" i="43"/>
  <c r="C26" i="117"/>
  <c r="C26" i="92"/>
  <c r="C26" i="139" s="1"/>
  <c r="C14" i="92"/>
  <c r="C14" i="139" s="1"/>
  <c r="C14" i="117"/>
  <c r="H52" i="117"/>
  <c r="F50" i="117"/>
  <c r="F47" i="117"/>
  <c r="D7" i="52"/>
  <c r="F8" i="90"/>
  <c r="F39" i="90"/>
  <c r="D45" i="90"/>
  <c r="F45" i="90"/>
  <c r="D49" i="117"/>
  <c r="C19" i="117"/>
  <c r="C19" i="92"/>
  <c r="C19" i="139" s="1"/>
  <c r="G48" i="117"/>
  <c r="C17" i="117"/>
  <c r="C17" i="92"/>
  <c r="C17" i="139" s="1"/>
  <c r="F53" i="117"/>
  <c r="D39" i="90"/>
  <c r="C30" i="43"/>
  <c r="C16" i="92"/>
  <c r="C16" i="139" s="1"/>
  <c r="C16" i="117"/>
  <c r="E53" i="117"/>
  <c r="H52" i="41"/>
  <c r="C27" i="43"/>
  <c r="C15" i="43"/>
  <c r="C25" i="92"/>
  <c r="C25" i="139" s="1"/>
  <c r="C25" i="117"/>
  <c r="C13" i="92"/>
  <c r="C13" i="139" s="1"/>
  <c r="C13" i="117"/>
  <c r="G52" i="117"/>
  <c r="E50" i="117"/>
  <c r="E47" i="117"/>
  <c r="H51" i="41"/>
  <c r="H47" i="41"/>
  <c r="H43" i="41"/>
  <c r="E9" i="49"/>
  <c r="D9" i="90"/>
  <c r="D44" i="90"/>
  <c r="F44" i="90"/>
  <c r="C22" i="92"/>
  <c r="C22" i="139" s="1"/>
  <c r="C22" i="117"/>
  <c r="C33" i="92"/>
  <c r="C33" i="139" s="1"/>
  <c r="C33" i="117"/>
  <c r="E49" i="117"/>
  <c r="G51" i="117"/>
  <c r="C48" i="117"/>
  <c r="C48" i="139"/>
  <c r="C47" i="117"/>
  <c r="C47" i="139"/>
  <c r="C14" i="43"/>
  <c r="D50" i="117"/>
  <c r="F47" i="41"/>
  <c r="D8" i="90"/>
  <c r="F43" i="90"/>
  <c r="C34" i="117"/>
  <c r="C34" i="92"/>
  <c r="C34" i="139" s="1"/>
  <c r="D52" i="117"/>
  <c r="H51" i="117"/>
  <c r="C34" i="43"/>
  <c r="C20" i="92"/>
  <c r="C20" i="139" s="1"/>
  <c r="C20" i="117"/>
  <c r="H53" i="117"/>
  <c r="H49" i="41"/>
  <c r="C20" i="43"/>
  <c r="C18" i="92"/>
  <c r="C18" i="139" s="1"/>
  <c r="C18" i="117"/>
  <c r="C49" i="117"/>
  <c r="C49" i="139"/>
  <c r="F48" i="117"/>
  <c r="F49" i="90"/>
  <c r="C19" i="43"/>
  <c r="C29" i="117"/>
  <c r="C29" i="92"/>
  <c r="C29" i="139" s="1"/>
  <c r="D51" i="117"/>
  <c r="F48" i="90"/>
  <c r="H50" i="117"/>
  <c r="C26" i="43"/>
  <c r="C24" i="117"/>
  <c r="C24" i="92"/>
  <c r="C24" i="139" s="1"/>
  <c r="F52" i="117"/>
  <c r="D47" i="117"/>
  <c r="F51" i="41"/>
  <c r="H37" i="43"/>
  <c r="C25" i="43"/>
  <c r="C23" i="92"/>
  <c r="C23" i="139" s="1"/>
  <c r="C23" i="117"/>
  <c r="E52" i="117"/>
  <c r="G49" i="117"/>
  <c r="G46" i="117"/>
  <c r="F37" i="74"/>
  <c r="G8" i="43"/>
  <c r="G37" i="43"/>
  <c r="D11" i="90"/>
  <c r="D35" i="90"/>
  <c r="D42" i="90"/>
  <c r="F42" i="90"/>
  <c r="G44" i="92"/>
  <c r="F41" i="46"/>
  <c r="J42" i="46"/>
  <c r="D7" i="74"/>
  <c r="C38" i="116"/>
  <c r="D22" i="89"/>
  <c r="C38" i="89"/>
  <c r="D38" i="89" s="1"/>
  <c r="H10" i="98"/>
  <c r="D43" i="41"/>
  <c r="D7" i="43"/>
  <c r="F38" i="98"/>
  <c r="D51" i="41"/>
  <c r="F40" i="92"/>
  <c r="D18" i="134"/>
  <c r="D33" i="134"/>
  <c r="C8" i="117"/>
  <c r="C50" i="49"/>
  <c r="E7" i="92"/>
  <c r="G40" i="92"/>
  <c r="E43" i="74"/>
  <c r="F35" i="117"/>
  <c r="D42" i="74"/>
  <c r="D16" i="134"/>
  <c r="D32" i="134"/>
  <c r="F52" i="49"/>
  <c r="L45" i="46"/>
  <c r="C45" i="117"/>
  <c r="D42" i="115"/>
  <c r="D19" i="134"/>
  <c r="D34" i="134"/>
  <c r="E9" i="52"/>
  <c r="D21" i="134"/>
  <c r="D35" i="134"/>
  <c r="E37" i="92"/>
  <c r="D9" i="52"/>
  <c r="C45" i="52"/>
  <c r="H41" i="92"/>
  <c r="D42" i="92"/>
  <c r="E41" i="52"/>
  <c r="D7" i="117"/>
  <c r="F8" i="117"/>
  <c r="C42" i="117"/>
  <c r="G24" i="139"/>
  <c r="D42" i="117"/>
  <c r="C37" i="49"/>
  <c r="F44" i="74"/>
  <c r="I38" i="61"/>
  <c r="E36" i="43"/>
  <c r="C36" i="49"/>
  <c r="C46" i="49"/>
  <c r="E44" i="74"/>
  <c r="C45" i="49"/>
  <c r="D52" i="49"/>
  <c r="F43" i="49"/>
  <c r="D47" i="52"/>
  <c r="C44" i="49"/>
  <c r="E37" i="49"/>
  <c r="F42" i="49"/>
  <c r="C52" i="49"/>
  <c r="E11" i="52"/>
  <c r="C43" i="49"/>
  <c r="E46" i="49"/>
  <c r="D15" i="134"/>
  <c r="D31" i="134"/>
  <c r="D10" i="89"/>
  <c r="E10" i="98"/>
  <c r="G39" i="74"/>
  <c r="H38" i="61"/>
  <c r="G32" i="139"/>
  <c r="H40" i="41"/>
  <c r="F40" i="41"/>
  <c r="C47" i="49"/>
  <c r="E37" i="57"/>
  <c r="F43" i="92"/>
  <c r="F11" i="117"/>
  <c r="F10" i="58"/>
  <c r="E11" i="117"/>
  <c r="D40" i="43"/>
  <c r="G7" i="117"/>
  <c r="D8" i="117"/>
  <c r="H44" i="117"/>
  <c r="F51" i="49"/>
  <c r="C37" i="52"/>
  <c r="F51" i="46"/>
  <c r="F45" i="46"/>
  <c r="F38" i="48"/>
  <c r="G38" i="72"/>
  <c r="G38" i="41"/>
  <c r="C12" i="117"/>
  <c r="C10" i="58"/>
  <c r="C40" i="117"/>
  <c r="E38" i="41"/>
  <c r="D47" i="49"/>
  <c r="E43" i="49"/>
  <c r="D23" i="50"/>
  <c r="E36" i="52"/>
  <c r="L42" i="46"/>
  <c r="C8" i="134"/>
  <c r="D8" i="134" s="1"/>
  <c r="D15" i="89"/>
  <c r="G10" i="41"/>
  <c r="D38" i="72"/>
  <c r="G11" i="117"/>
  <c r="C45" i="92"/>
  <c r="C45" i="139" s="1"/>
  <c r="G39" i="43"/>
  <c r="D46" i="49"/>
  <c r="D43" i="115"/>
  <c r="K42" i="46"/>
  <c r="L43" i="46"/>
  <c r="D26" i="134"/>
  <c r="D32" i="89"/>
  <c r="G25" i="139"/>
  <c r="E23" i="50"/>
  <c r="E11" i="49"/>
  <c r="D9" i="89"/>
  <c r="D40" i="74"/>
  <c r="E8" i="117"/>
  <c r="E45" i="49"/>
  <c r="C37" i="92"/>
  <c r="C37" i="139" s="1"/>
  <c r="H36" i="92"/>
  <c r="D45" i="49"/>
  <c r="G37" i="46"/>
  <c r="E36" i="46"/>
  <c r="D28" i="134"/>
  <c r="D33" i="89"/>
  <c r="E7" i="57"/>
  <c r="D11" i="92"/>
  <c r="H45" i="92"/>
  <c r="D44" i="41"/>
  <c r="H7" i="117"/>
  <c r="D28" i="89"/>
  <c r="E7" i="43"/>
  <c r="G36" i="92"/>
  <c r="E41" i="92"/>
  <c r="G42" i="92"/>
  <c r="D44" i="117"/>
  <c r="F37" i="49"/>
  <c r="F47" i="49"/>
  <c r="C23" i="50"/>
  <c r="E53" i="52"/>
  <c r="E45" i="52"/>
  <c r="C42" i="115"/>
  <c r="D11" i="134"/>
  <c r="D9" i="134"/>
  <c r="D34" i="89"/>
  <c r="C46" i="115"/>
  <c r="H11" i="117"/>
  <c r="H10" i="58"/>
  <c r="G46" i="139"/>
  <c r="D35" i="92"/>
  <c r="F36" i="92"/>
  <c r="F42" i="92"/>
  <c r="G43" i="74"/>
  <c r="C9" i="43"/>
  <c r="D44" i="92"/>
  <c r="C11" i="49"/>
  <c r="D40" i="49"/>
  <c r="F36" i="49"/>
  <c r="D45" i="52"/>
  <c r="D46" i="115"/>
  <c r="E47" i="46"/>
  <c r="C46" i="46"/>
  <c r="D21" i="89"/>
  <c r="G10" i="98"/>
  <c r="E38" i="98"/>
  <c r="G29" i="139"/>
  <c r="E44" i="49"/>
  <c r="C31" i="139"/>
  <c r="D53" i="41"/>
  <c r="D42" i="49"/>
  <c r="E53" i="49"/>
  <c r="C7" i="57"/>
  <c r="G7" i="139" s="1"/>
  <c r="E41" i="117"/>
  <c r="F10" i="98"/>
  <c r="C44" i="52"/>
  <c r="G17" i="139"/>
  <c r="D9" i="74"/>
  <c r="D47" i="41"/>
  <c r="D36" i="43"/>
  <c r="E42" i="43"/>
  <c r="F7" i="117"/>
  <c r="E37" i="117"/>
  <c r="H42" i="92"/>
  <c r="H42" i="57"/>
  <c r="E47" i="52"/>
  <c r="G47" i="139"/>
  <c r="D39" i="115"/>
  <c r="D38" i="44"/>
  <c r="D23" i="134"/>
  <c r="D39" i="134"/>
  <c r="D26" i="89"/>
  <c r="D40" i="89"/>
  <c r="D38" i="98"/>
  <c r="C38" i="98"/>
  <c r="K38" i="139" s="1"/>
  <c r="D10" i="98"/>
  <c r="C42" i="57"/>
  <c r="G42" i="139" s="1"/>
  <c r="H41" i="57"/>
  <c r="G21" i="139"/>
  <c r="D43" i="52"/>
  <c r="C43" i="57"/>
  <c r="G43" i="139" s="1"/>
  <c r="K44" i="46"/>
  <c r="F9" i="117"/>
  <c r="G45" i="92"/>
  <c r="D41" i="49"/>
  <c r="E42" i="49"/>
  <c r="H43" i="46"/>
  <c r="E9" i="92"/>
  <c r="F45" i="92"/>
  <c r="D44" i="49"/>
  <c r="G33" i="139"/>
  <c r="C41" i="49"/>
  <c r="D43" i="49"/>
  <c r="C41" i="52"/>
  <c r="E35" i="92"/>
  <c r="C10" i="98"/>
  <c r="K10" i="139" s="1"/>
  <c r="C40" i="43"/>
  <c r="G8" i="117"/>
  <c r="G39" i="117"/>
  <c r="D48" i="41"/>
  <c r="H37" i="117"/>
  <c r="E51" i="49"/>
  <c r="D38" i="51"/>
  <c r="D7" i="92"/>
  <c r="G12" i="92"/>
  <c r="G44" i="117"/>
  <c r="F39" i="74"/>
  <c r="D9" i="92"/>
  <c r="D45" i="41"/>
  <c r="C41" i="92"/>
  <c r="C41" i="139" s="1"/>
  <c r="F37" i="117"/>
  <c r="D37" i="92"/>
  <c r="D37" i="57"/>
  <c r="C9" i="92"/>
  <c r="C9" i="139" s="1"/>
  <c r="E38" i="44"/>
  <c r="D22" i="134"/>
  <c r="D42" i="57"/>
  <c r="D11" i="43"/>
  <c r="C42" i="43"/>
  <c r="C35" i="117"/>
  <c r="D9" i="43"/>
  <c r="D39" i="43"/>
  <c r="L36" i="46"/>
  <c r="F41" i="49"/>
  <c r="F45" i="49"/>
  <c r="C11" i="115"/>
  <c r="E41" i="115"/>
  <c r="E45" i="115"/>
  <c r="I41" i="46"/>
  <c r="C42" i="46"/>
  <c r="C27" i="134"/>
  <c r="D27" i="134" s="1"/>
  <c r="D24" i="134"/>
  <c r="D40" i="134"/>
  <c r="D11" i="57"/>
  <c r="D41" i="92"/>
  <c r="G31" i="139"/>
  <c r="G23" i="139"/>
  <c r="G19" i="139"/>
  <c r="G15" i="139"/>
  <c r="I43" i="46"/>
  <c r="H35" i="92"/>
  <c r="E43" i="92"/>
  <c r="C43" i="52"/>
  <c r="E41" i="46"/>
  <c r="J44" i="46"/>
  <c r="E11" i="92"/>
  <c r="C39" i="49"/>
  <c r="D41" i="52"/>
  <c r="E9" i="115"/>
  <c r="D49" i="41"/>
  <c r="E45" i="117"/>
  <c r="F9" i="49"/>
  <c r="D45" i="92"/>
  <c r="E44" i="52"/>
  <c r="E42" i="115"/>
  <c r="C41" i="57"/>
  <c r="G41" i="139" s="1"/>
  <c r="F7" i="43"/>
  <c r="E37" i="43"/>
  <c r="D44" i="52"/>
  <c r="F8" i="92"/>
  <c r="F9" i="74"/>
  <c r="G37" i="117"/>
  <c r="G38" i="98"/>
  <c r="F12" i="92"/>
  <c r="F44" i="117"/>
  <c r="E9" i="74"/>
  <c r="F42" i="43"/>
  <c r="D9" i="49"/>
  <c r="D51" i="49"/>
  <c r="D13" i="134"/>
  <c r="D37" i="134"/>
  <c r="H38" i="98"/>
  <c r="G41" i="43"/>
  <c r="D42" i="43"/>
  <c r="C40" i="74"/>
  <c r="C44" i="74"/>
  <c r="E35" i="43"/>
  <c r="F44" i="49"/>
  <c r="C39" i="52"/>
  <c r="G16" i="139"/>
  <c r="G13" i="139"/>
  <c r="H11" i="43"/>
  <c r="E41" i="43"/>
  <c r="F41" i="43"/>
  <c r="F35" i="43"/>
  <c r="E9" i="43"/>
  <c r="C36" i="43"/>
  <c r="C37" i="43"/>
  <c r="F9" i="43"/>
  <c r="F37" i="43"/>
  <c r="C35" i="43"/>
  <c r="D11" i="117"/>
  <c r="D45" i="117"/>
  <c r="G40" i="43"/>
  <c r="D38" i="122"/>
  <c r="C43" i="92"/>
  <c r="C43" i="139" s="1"/>
  <c r="C43" i="117"/>
  <c r="H42" i="43"/>
  <c r="E9" i="117"/>
  <c r="G42" i="117"/>
  <c r="F44" i="92"/>
  <c r="E45" i="92"/>
  <c r="G11" i="43"/>
  <c r="F36" i="43"/>
  <c r="G42" i="43"/>
  <c r="F42" i="117"/>
  <c r="G7" i="92"/>
  <c r="E39" i="92"/>
  <c r="D52" i="41"/>
  <c r="D38" i="42"/>
  <c r="D41" i="43"/>
  <c r="D24" i="50"/>
  <c r="E24" i="50"/>
  <c r="F7" i="92"/>
  <c r="F24" i="50"/>
  <c r="C24" i="50"/>
  <c r="C48" i="115"/>
  <c r="D48" i="115"/>
  <c r="E48" i="115"/>
  <c r="H48" i="46"/>
  <c r="L48" i="46"/>
  <c r="K48" i="46"/>
  <c r="I48" i="46"/>
  <c r="D48" i="52"/>
  <c r="E48" i="52"/>
  <c r="F11" i="43"/>
  <c r="E38" i="122"/>
  <c r="D41" i="117"/>
  <c r="E38" i="42"/>
  <c r="E40" i="43"/>
  <c r="C39" i="117"/>
  <c r="H40" i="117"/>
  <c r="G8" i="92"/>
  <c r="F48" i="49"/>
  <c r="F40" i="43"/>
  <c r="D40" i="41"/>
  <c r="C8" i="43"/>
  <c r="F8" i="43"/>
  <c r="C7" i="117"/>
  <c r="C41" i="117"/>
  <c r="G40" i="117"/>
  <c r="H43" i="117"/>
  <c r="E35" i="49"/>
  <c r="H41" i="41"/>
  <c r="C41" i="43"/>
  <c r="H7" i="43"/>
  <c r="E8" i="43"/>
  <c r="D10" i="42"/>
  <c r="E7" i="117"/>
  <c r="F40" i="117"/>
  <c r="E10" i="116"/>
  <c r="C38" i="42"/>
  <c r="C39" i="43"/>
  <c r="G7" i="43"/>
  <c r="D8" i="43"/>
  <c r="H9" i="117"/>
  <c r="H39" i="117"/>
  <c r="E35" i="117"/>
  <c r="H35" i="46"/>
  <c r="I35" i="46"/>
  <c r="J35" i="46"/>
  <c r="F35" i="46"/>
  <c r="F35" i="49"/>
  <c r="G35" i="46"/>
  <c r="D35" i="49"/>
  <c r="C35" i="92"/>
  <c r="C35" i="139" s="1"/>
  <c r="E10" i="42"/>
  <c r="E11" i="43"/>
  <c r="D43" i="92"/>
  <c r="D43" i="117"/>
  <c r="D50" i="41"/>
  <c r="E10" i="58"/>
  <c r="D10" i="116"/>
  <c r="D39" i="117"/>
  <c r="D38" i="116"/>
  <c r="C38" i="122"/>
  <c r="D46" i="41"/>
  <c r="C11" i="43"/>
  <c r="D35" i="43"/>
  <c r="D37" i="43"/>
  <c r="G9" i="117"/>
  <c r="D35" i="117"/>
  <c r="D41" i="41"/>
  <c r="D9" i="117"/>
  <c r="H41" i="117"/>
  <c r="H8" i="117"/>
  <c r="D36" i="117"/>
  <c r="G41" i="117"/>
  <c r="F26" i="50"/>
  <c r="C26" i="50"/>
  <c r="D26" i="50"/>
  <c r="E8" i="92"/>
  <c r="D12" i="92"/>
  <c r="F37" i="92"/>
  <c r="F39" i="92"/>
  <c r="D40" i="92"/>
  <c r="L50" i="46"/>
  <c r="D50" i="115"/>
  <c r="E50" i="49"/>
  <c r="F50" i="49"/>
  <c r="C50" i="115"/>
  <c r="D50" i="49"/>
  <c r="F7" i="49"/>
  <c r="D7" i="49"/>
  <c r="C38" i="51"/>
  <c r="C40" i="52"/>
  <c r="C52" i="52"/>
  <c r="C48" i="52"/>
  <c r="D37" i="117"/>
  <c r="F41" i="117"/>
  <c r="C44" i="117"/>
  <c r="D8" i="92"/>
  <c r="C12" i="92"/>
  <c r="C12" i="139" s="1"/>
  <c r="C38" i="68"/>
  <c r="G40" i="46"/>
  <c r="H40" i="46"/>
  <c r="E40" i="46"/>
  <c r="C40" i="92"/>
  <c r="C40" i="139" s="1"/>
  <c r="E40" i="49"/>
  <c r="F40" i="49"/>
  <c r="E40" i="52"/>
  <c r="C40" i="49"/>
  <c r="J49" i="46"/>
  <c r="K49" i="46"/>
  <c r="E49" i="52"/>
  <c r="D49" i="49"/>
  <c r="E44" i="92"/>
  <c r="D10" i="48"/>
  <c r="D22" i="50"/>
  <c r="F22" i="50"/>
  <c r="C10" i="42"/>
  <c r="C9" i="117"/>
  <c r="H36" i="117"/>
  <c r="G43" i="117"/>
  <c r="F49" i="49"/>
  <c r="C21" i="50"/>
  <c r="G36" i="117"/>
  <c r="H38" i="116"/>
  <c r="E40" i="117"/>
  <c r="H45" i="117"/>
  <c r="F43" i="117"/>
  <c r="E49" i="49"/>
  <c r="C35" i="52"/>
  <c r="C7" i="74"/>
  <c r="E8" i="74"/>
  <c r="C41" i="74"/>
  <c r="C10" i="116"/>
  <c r="C11" i="117"/>
  <c r="F36" i="117"/>
  <c r="G38" i="116"/>
  <c r="D40" i="117"/>
  <c r="G45" i="117"/>
  <c r="E43" i="117"/>
  <c r="L7" i="46"/>
  <c r="C7" i="46"/>
  <c r="E7" i="115"/>
  <c r="K7" i="46"/>
  <c r="F21" i="50"/>
  <c r="C7" i="115"/>
  <c r="C7" i="49"/>
  <c r="E7" i="49"/>
  <c r="D21" i="50"/>
  <c r="H10" i="68"/>
  <c r="H10" i="57" s="1"/>
  <c r="H12" i="92"/>
  <c r="F35" i="92"/>
  <c r="C39" i="46"/>
  <c r="F39" i="46"/>
  <c r="D39" i="52"/>
  <c r="E39" i="52"/>
  <c r="C39" i="92"/>
  <c r="C39" i="139" s="1"/>
  <c r="H40" i="92"/>
  <c r="C7" i="92"/>
  <c r="C7" i="139" s="1"/>
  <c r="E26" i="50"/>
  <c r="C37" i="117"/>
  <c r="E36" i="117"/>
  <c r="F39" i="117"/>
  <c r="F45" i="117"/>
  <c r="D9" i="115"/>
  <c r="C9" i="49"/>
  <c r="H8" i="92"/>
  <c r="G10" i="68"/>
  <c r="G10" i="57" s="1"/>
  <c r="D38" i="68"/>
  <c r="D38" i="57" s="1"/>
  <c r="D39" i="92"/>
  <c r="F53" i="46"/>
  <c r="G53" i="46"/>
  <c r="I53" i="46"/>
  <c r="J53" i="46"/>
  <c r="C53" i="49"/>
  <c r="D53" i="49"/>
  <c r="H7" i="92"/>
  <c r="C35" i="49"/>
  <c r="C49" i="49"/>
  <c r="F41" i="41"/>
  <c r="C36" i="117"/>
  <c r="H35" i="117"/>
  <c r="E39" i="117"/>
  <c r="L8" i="46"/>
  <c r="C8" i="92"/>
  <c r="C8" i="139" s="1"/>
  <c r="E8" i="49"/>
  <c r="C8" i="46"/>
  <c r="D8" i="52"/>
  <c r="E8" i="52"/>
  <c r="H37" i="92"/>
  <c r="H39" i="92"/>
  <c r="C52" i="115"/>
  <c r="D52" i="115"/>
  <c r="E52" i="115"/>
  <c r="C52" i="139"/>
  <c r="D52" i="46"/>
  <c r="E52" i="49"/>
  <c r="G52" i="46"/>
  <c r="H44" i="92"/>
  <c r="C8" i="49"/>
  <c r="E25" i="50"/>
  <c r="D7" i="46"/>
  <c r="K8" i="46"/>
  <c r="L39" i="46"/>
  <c r="E53" i="46"/>
  <c r="C52" i="46"/>
  <c r="K50" i="46"/>
  <c r="I49" i="46"/>
  <c r="G48" i="46"/>
  <c r="D46" i="46"/>
  <c r="E12" i="92"/>
  <c r="G37" i="92"/>
  <c r="G39" i="92"/>
  <c r="E38" i="68"/>
  <c r="E38" i="57" s="1"/>
  <c r="E40" i="92"/>
  <c r="C51" i="46"/>
  <c r="D51" i="115"/>
  <c r="E51" i="115"/>
  <c r="E51" i="46"/>
  <c r="D51" i="52"/>
  <c r="E51" i="52"/>
  <c r="F8" i="49"/>
  <c r="C25" i="50"/>
  <c r="L9" i="46"/>
  <c r="J8" i="46"/>
  <c r="F37" i="46"/>
  <c r="K39" i="46"/>
  <c r="D53" i="46"/>
  <c r="L51" i="46"/>
  <c r="J50" i="46"/>
  <c r="H49" i="46"/>
  <c r="F48" i="46"/>
  <c r="D47" i="46"/>
  <c r="H11" i="46"/>
  <c r="J11" i="46"/>
  <c r="F11" i="46"/>
  <c r="G11" i="46"/>
  <c r="I11" i="46"/>
  <c r="F11" i="49"/>
  <c r="K37" i="46"/>
  <c r="L37" i="46"/>
  <c r="D37" i="115"/>
  <c r="E37" i="115"/>
  <c r="G41" i="92"/>
  <c r="F47" i="46"/>
  <c r="G47" i="46"/>
  <c r="J47" i="46"/>
  <c r="D47" i="115"/>
  <c r="C47" i="52"/>
  <c r="E47" i="115"/>
  <c r="H43" i="92"/>
  <c r="D8" i="49"/>
  <c r="E48" i="49"/>
  <c r="F39" i="49"/>
  <c r="D37" i="49"/>
  <c r="E11" i="74"/>
  <c r="E42" i="117"/>
  <c r="H9" i="92"/>
  <c r="H11" i="92"/>
  <c r="J36" i="46"/>
  <c r="C36" i="92"/>
  <c r="C36" i="139" s="1"/>
  <c r="E36" i="115"/>
  <c r="D36" i="52"/>
  <c r="F41" i="92"/>
  <c r="G46" i="46"/>
  <c r="C46" i="139"/>
  <c r="E46" i="46"/>
  <c r="H46" i="46"/>
  <c r="G43" i="92"/>
  <c r="C11" i="92"/>
  <c r="C11" i="139" s="1"/>
  <c r="C51" i="49"/>
  <c r="E36" i="49"/>
  <c r="E47" i="49"/>
  <c r="D25" i="50"/>
  <c r="F25" i="50"/>
  <c r="C11" i="52"/>
  <c r="C10" i="51"/>
  <c r="D40" i="52"/>
  <c r="K36" i="46"/>
  <c r="C14" i="89"/>
  <c r="D14" i="89" s="1"/>
  <c r="D16" i="89"/>
  <c r="E7" i="74"/>
  <c r="E40" i="74"/>
  <c r="E44" i="117"/>
  <c r="G9" i="92"/>
  <c r="G11" i="92"/>
  <c r="C10" i="48"/>
  <c r="D48" i="49"/>
  <c r="E39" i="49"/>
  <c r="D11" i="49"/>
  <c r="E35" i="52"/>
  <c r="D53" i="52"/>
  <c r="D49" i="52"/>
  <c r="D36" i="115"/>
  <c r="F9" i="92"/>
  <c r="F11" i="92"/>
  <c r="E36" i="92"/>
  <c r="E42" i="92"/>
  <c r="D36" i="49"/>
  <c r="E38" i="48"/>
  <c r="E41" i="49"/>
  <c r="F23" i="50"/>
  <c r="D11" i="52"/>
  <c r="D35" i="52"/>
  <c r="C53" i="52"/>
  <c r="C49" i="52"/>
  <c r="C51" i="115"/>
  <c r="C47" i="115"/>
  <c r="D36" i="92"/>
  <c r="C48" i="49"/>
  <c r="D39" i="49"/>
  <c r="F46" i="49"/>
  <c r="E37" i="52"/>
  <c r="E52" i="52"/>
  <c r="C51" i="52"/>
  <c r="E8" i="115"/>
  <c r="C39" i="115"/>
  <c r="E50" i="115"/>
  <c r="E46" i="115"/>
  <c r="G7" i="46"/>
  <c r="D9" i="46"/>
  <c r="C11" i="46"/>
  <c r="C35" i="46"/>
  <c r="J37" i="46"/>
  <c r="H36" i="46"/>
  <c r="F40" i="46"/>
  <c r="H53" i="46"/>
  <c r="F52" i="46"/>
  <c r="D51" i="46"/>
  <c r="L49" i="46"/>
  <c r="J48" i="46"/>
  <c r="H47" i="46"/>
  <c r="F46" i="46"/>
  <c r="F53" i="49"/>
  <c r="C22" i="50"/>
  <c r="E22" i="50"/>
  <c r="D37" i="52"/>
  <c r="D52" i="52"/>
  <c r="D8" i="115"/>
  <c r="E39" i="115"/>
  <c r="C9" i="46"/>
  <c r="C42" i="49"/>
  <c r="E50" i="52"/>
  <c r="E46" i="52"/>
  <c r="D50" i="52"/>
  <c r="D46" i="52"/>
  <c r="E43" i="52"/>
  <c r="D7" i="115"/>
  <c r="F9" i="46"/>
  <c r="D8" i="46"/>
  <c r="H52" i="46"/>
  <c r="D50" i="46"/>
  <c r="C50" i="52"/>
  <c r="C46" i="52"/>
  <c r="E43" i="115"/>
  <c r="E9" i="46"/>
  <c r="I36" i="46"/>
  <c r="J41" i="46"/>
  <c r="C50" i="46"/>
  <c r="I47" i="46"/>
  <c r="C44" i="46"/>
  <c r="C30" i="89"/>
  <c r="D30" i="89" s="1"/>
  <c r="C35" i="115"/>
  <c r="E53" i="115"/>
  <c r="E49" i="115"/>
  <c r="K9" i="46"/>
  <c r="I8" i="46"/>
  <c r="E37" i="46"/>
  <c r="C36" i="46"/>
  <c r="J39" i="46"/>
  <c r="C53" i="46"/>
  <c r="K51" i="46"/>
  <c r="I50" i="46"/>
  <c r="G49" i="46"/>
  <c r="E48" i="46"/>
  <c r="C47" i="46"/>
  <c r="K45" i="46"/>
  <c r="I44" i="46"/>
  <c r="G43" i="46"/>
  <c r="E10" i="68"/>
  <c r="C45" i="46"/>
  <c r="E45" i="46"/>
  <c r="C38" i="48"/>
  <c r="C42" i="52"/>
  <c r="E11" i="115"/>
  <c r="E35" i="115"/>
  <c r="D41" i="115"/>
  <c r="D53" i="115"/>
  <c r="D49" i="115"/>
  <c r="D45" i="115"/>
  <c r="G9" i="74"/>
  <c r="F10" i="68"/>
  <c r="F10" i="57" s="1"/>
  <c r="D10" i="68"/>
  <c r="D10" i="57" s="1"/>
  <c r="C44" i="115"/>
  <c r="L44" i="46"/>
  <c r="D44" i="115"/>
  <c r="C9" i="52"/>
  <c r="D10" i="51"/>
  <c r="E42" i="52"/>
  <c r="D11" i="115"/>
  <c r="D35" i="115"/>
  <c r="C41" i="115"/>
  <c r="C53" i="115"/>
  <c r="C49" i="115"/>
  <c r="C45" i="115"/>
  <c r="C10" i="68"/>
  <c r="C10" i="57" s="1"/>
  <c r="G10" i="139" s="1"/>
  <c r="G41" i="46"/>
  <c r="H41" i="46"/>
  <c r="H42" i="46"/>
  <c r="I42" i="46"/>
  <c r="J43" i="46"/>
  <c r="K43" i="46"/>
  <c r="C43" i="115"/>
  <c r="C44" i="92"/>
  <c r="C44" i="139" s="1"/>
  <c r="C42" i="92"/>
  <c r="C42" i="139" s="1"/>
  <c r="C36" i="52"/>
  <c r="D42" i="52"/>
  <c r="E44" i="115"/>
  <c r="F7" i="46"/>
  <c r="L11" i="46"/>
  <c r="L35" i="46"/>
  <c r="I37" i="46"/>
  <c r="G36" i="46"/>
  <c r="C10" i="90"/>
  <c r="G7" i="74"/>
  <c r="D8" i="74"/>
  <c r="G40" i="74"/>
  <c r="C8" i="115"/>
  <c r="E7" i="46"/>
  <c r="K11" i="46"/>
  <c r="K35" i="46"/>
  <c r="H37" i="46"/>
  <c r="F36" i="46"/>
  <c r="F7" i="74"/>
  <c r="F40" i="74"/>
  <c r="F38" i="72"/>
  <c r="G44" i="74"/>
  <c r="E38" i="54"/>
  <c r="J9" i="46"/>
  <c r="H8" i="46"/>
  <c r="L40" i="46"/>
  <c r="I39" i="46"/>
  <c r="G42" i="46"/>
  <c r="L52" i="46"/>
  <c r="J51" i="46"/>
  <c r="H50" i="46"/>
  <c r="F49" i="46"/>
  <c r="D48" i="46"/>
  <c r="L46" i="46"/>
  <c r="J45" i="46"/>
  <c r="H44" i="46"/>
  <c r="F43" i="46"/>
  <c r="E38" i="72"/>
  <c r="D11" i="74"/>
  <c r="D38" i="54"/>
  <c r="E40" i="115"/>
  <c r="I9" i="46"/>
  <c r="G8" i="46"/>
  <c r="C37" i="46"/>
  <c r="C41" i="46"/>
  <c r="K40" i="46"/>
  <c r="H39" i="46"/>
  <c r="F42" i="46"/>
  <c r="K52" i="46"/>
  <c r="I51" i="46"/>
  <c r="G50" i="46"/>
  <c r="E49" i="46"/>
  <c r="C48" i="46"/>
  <c r="K46" i="46"/>
  <c r="I45" i="46"/>
  <c r="G44" i="46"/>
  <c r="E43" i="46"/>
  <c r="E39" i="46"/>
  <c r="C37" i="115"/>
  <c r="C40" i="115"/>
  <c r="D40" i="115"/>
  <c r="H9" i="46"/>
  <c r="F8" i="46"/>
  <c r="E11" i="46"/>
  <c r="C40" i="46"/>
  <c r="J40" i="46"/>
  <c r="G38" i="44"/>
  <c r="G39" i="46"/>
  <c r="E42" i="46"/>
  <c r="L53" i="46"/>
  <c r="J52" i="46"/>
  <c r="H51" i="46"/>
  <c r="F50" i="46"/>
  <c r="D49" i="46"/>
  <c r="L47" i="46"/>
  <c r="J46" i="46"/>
  <c r="H45" i="46"/>
  <c r="F44" i="46"/>
  <c r="G41" i="74"/>
  <c r="G37" i="74"/>
  <c r="J7" i="46"/>
  <c r="G9" i="46"/>
  <c r="E8" i="46"/>
  <c r="D11" i="46"/>
  <c r="L41" i="46"/>
  <c r="I40" i="46"/>
  <c r="F38" i="44"/>
  <c r="K53" i="46"/>
  <c r="I52" i="46"/>
  <c r="G51" i="46"/>
  <c r="E50" i="46"/>
  <c r="C49" i="46"/>
  <c r="K47" i="46"/>
  <c r="I46" i="46"/>
  <c r="G45" i="46"/>
  <c r="E44" i="46"/>
  <c r="C43" i="46"/>
  <c r="F41" i="74"/>
  <c r="D10" i="54"/>
  <c r="I7" i="46"/>
  <c r="K41" i="46"/>
  <c r="E41" i="74"/>
  <c r="C9" i="115"/>
  <c r="C10" i="54"/>
  <c r="C36" i="115"/>
  <c r="H7" i="46"/>
  <c r="J38" i="44"/>
  <c r="F8" i="74"/>
  <c r="D41" i="74"/>
  <c r="D10" i="134"/>
  <c r="C38" i="90"/>
  <c r="E39" i="74"/>
  <c r="D44" i="74"/>
  <c r="D39" i="74"/>
  <c r="D41" i="134"/>
  <c r="D29" i="134"/>
  <c r="D41" i="89"/>
  <c r="C42" i="74"/>
  <c r="E10" i="44"/>
  <c r="K38" i="44"/>
  <c r="E38" i="90"/>
  <c r="C37" i="74"/>
  <c r="G42" i="74"/>
  <c r="F43" i="74"/>
  <c r="D10" i="44"/>
  <c r="H10" i="44"/>
  <c r="C27" i="89"/>
  <c r="D27" i="89" s="1"/>
  <c r="F42" i="74"/>
  <c r="G10" i="44"/>
  <c r="L38" i="44"/>
  <c r="I38" i="44"/>
  <c r="C14" i="134"/>
  <c r="D14" i="134" s="1"/>
  <c r="E42" i="74"/>
  <c r="D43" i="74"/>
  <c r="C38" i="44"/>
  <c r="H38" i="44"/>
  <c r="D25" i="134"/>
  <c r="E10" i="90"/>
  <c r="F11" i="74"/>
  <c r="C10" i="72"/>
  <c r="D10" i="72"/>
  <c r="G10" i="72"/>
  <c r="F10" i="72"/>
  <c r="E10" i="72"/>
  <c r="C20" i="89"/>
  <c r="D20" i="89" s="1"/>
  <c r="C12" i="89"/>
  <c r="D12" i="89" s="1"/>
  <c r="C8" i="89"/>
  <c r="D8" i="89" s="1"/>
  <c r="D18" i="89"/>
  <c r="D24" i="89"/>
  <c r="D37" i="89"/>
  <c r="D25" i="89"/>
  <c r="D31" i="89"/>
  <c r="D19" i="89"/>
  <c r="D13" i="89"/>
  <c r="D11" i="89"/>
  <c r="D23" i="89"/>
  <c r="D29" i="89"/>
  <c r="D35" i="89"/>
  <c r="C38" i="134"/>
  <c r="D38" i="134" s="1"/>
  <c r="C30" i="134"/>
  <c r="D30" i="134" s="1"/>
  <c r="C20" i="134"/>
  <c r="L10" i="44"/>
  <c r="K10" i="44"/>
  <c r="F10" i="44"/>
  <c r="C10" i="44"/>
  <c r="J10" i="44"/>
  <c r="I10" i="44"/>
  <c r="C38" i="54"/>
  <c r="E10" i="54"/>
  <c r="E38" i="51"/>
  <c r="E10" i="51"/>
  <c r="F10" i="48"/>
  <c r="E10" i="48"/>
  <c r="D38" i="48"/>
  <c r="H38" i="68"/>
  <c r="H38" i="57" s="1"/>
  <c r="G38" i="68"/>
  <c r="G38" i="57" s="1"/>
  <c r="F38" i="68"/>
  <c r="F38" i="57" s="1"/>
  <c r="F38" i="116"/>
  <c r="E38" i="116"/>
  <c r="H10" i="116"/>
  <c r="G10" i="116"/>
  <c r="F10" i="116"/>
  <c r="G38" i="42"/>
  <c r="F38" i="42"/>
  <c r="H10" i="42"/>
  <c r="G10" i="42"/>
  <c r="F10" i="42"/>
  <c r="C38" i="41"/>
  <c r="H36" i="41"/>
  <c r="H37" i="41"/>
  <c r="E10" i="41"/>
  <c r="D10" i="58"/>
  <c r="G10" i="58"/>
  <c r="C10" i="38"/>
  <c r="C10" i="41"/>
  <c r="H38" i="123"/>
  <c r="G38" i="71" s="1"/>
  <c r="E38" i="71"/>
  <c r="F38" i="71"/>
  <c r="C38" i="71"/>
  <c r="D10" i="123"/>
  <c r="C10" i="71" s="1"/>
  <c r="D38" i="46" l="1"/>
  <c r="D38" i="90"/>
  <c r="C36" i="89"/>
  <c r="D36" i="89" s="1"/>
  <c r="D38" i="49"/>
  <c r="F38" i="90"/>
  <c r="C36" i="134"/>
  <c r="D36" i="134" s="1"/>
  <c r="C12" i="134"/>
  <c r="D12" i="134" s="1"/>
  <c r="E38" i="115"/>
  <c r="E10" i="92"/>
  <c r="E38" i="46"/>
  <c r="G38" i="46"/>
  <c r="C38" i="57"/>
  <c r="G38" i="139" s="1"/>
  <c r="E38" i="52"/>
  <c r="E10" i="57"/>
  <c r="D38" i="52"/>
  <c r="F38" i="46"/>
  <c r="H38" i="46"/>
  <c r="F38" i="49"/>
  <c r="C38" i="46"/>
  <c r="L38" i="46"/>
  <c r="K38" i="46"/>
  <c r="E10" i="52"/>
  <c r="E38" i="49"/>
  <c r="J38" i="46"/>
  <c r="C38" i="115"/>
  <c r="I38" i="46"/>
  <c r="D38" i="115"/>
  <c r="C38" i="49"/>
  <c r="D10" i="92"/>
  <c r="D10" i="117"/>
  <c r="E10" i="117"/>
  <c r="F10" i="92"/>
  <c r="F10" i="117"/>
  <c r="D10" i="41"/>
  <c r="C10" i="52"/>
  <c r="E10" i="49"/>
  <c r="C10" i="115"/>
  <c r="G10" i="117"/>
  <c r="L10" i="46"/>
  <c r="D10" i="46"/>
  <c r="F10" i="49"/>
  <c r="C17" i="134"/>
  <c r="D17" i="134" s="1"/>
  <c r="D20" i="134"/>
  <c r="H10" i="92"/>
  <c r="D10" i="52"/>
  <c r="F10" i="41"/>
  <c r="H10" i="117"/>
  <c r="C10" i="49"/>
  <c r="C10" i="43"/>
  <c r="I10" i="46"/>
  <c r="C38" i="52"/>
  <c r="J10" i="46"/>
  <c r="G10" i="92"/>
  <c r="C10" i="46"/>
  <c r="F10" i="46"/>
  <c r="G10" i="46"/>
  <c r="E10" i="46"/>
  <c r="D10" i="115"/>
  <c r="E10" i="115"/>
  <c r="K10" i="46"/>
  <c r="H10" i="46"/>
  <c r="D10" i="49"/>
  <c r="C17" i="89"/>
  <c r="D17" i="89" s="1"/>
  <c r="D38" i="71"/>
  <c r="F10" i="71"/>
  <c r="E10" i="71"/>
  <c r="D10" i="71"/>
  <c r="G10" i="71"/>
  <c r="M38" i="64"/>
  <c r="L38" i="76" s="1"/>
  <c r="L38" i="64"/>
  <c r="K38" i="76" s="1"/>
  <c r="D10" i="64" l="1"/>
  <c r="C10" i="76" s="1"/>
  <c r="M10" i="64"/>
  <c r="L10" i="76" s="1"/>
  <c r="L10" i="64"/>
  <c r="K10" i="76" s="1"/>
  <c r="G10" i="64"/>
  <c r="F10" i="76" s="1"/>
  <c r="H38" i="64"/>
  <c r="G38" i="76" s="1"/>
  <c r="E38" i="64"/>
  <c r="D38" i="76" s="1"/>
  <c r="D38" i="64"/>
  <c r="C38" i="76" s="1"/>
  <c r="G38" i="64"/>
  <c r="F38" i="76" s="1"/>
  <c r="K38" i="64"/>
  <c r="J38" i="76" s="1"/>
  <c r="I38" i="64"/>
  <c r="H38" i="76" s="1"/>
  <c r="F38" i="64"/>
  <c r="E38" i="76" s="1"/>
  <c r="C38" i="64"/>
  <c r="J38" i="64"/>
  <c r="I38" i="76" s="1"/>
  <c r="C10" i="64"/>
  <c r="K10" i="64"/>
  <c r="J10" i="76" s="1"/>
  <c r="J10" i="64"/>
  <c r="I10" i="76" s="1"/>
  <c r="F10" i="64"/>
  <c r="E10" i="76" s="1"/>
  <c r="I10" i="64"/>
  <c r="H10" i="76" s="1"/>
  <c r="H10" i="64"/>
  <c r="G10" i="76" s="1"/>
  <c r="E10" i="64"/>
  <c r="D10" i="76" s="1"/>
  <c r="K38" i="71"/>
  <c r="C38" i="61"/>
  <c r="C38" i="74"/>
  <c r="H10" i="61"/>
  <c r="G10" i="74" s="1"/>
  <c r="I10" i="61"/>
  <c r="C10" i="74"/>
  <c r="E10" i="61"/>
  <c r="D10" i="74" s="1"/>
  <c r="F10" i="61"/>
  <c r="E10" i="74" s="1"/>
  <c r="G10" i="61"/>
  <c r="F10" i="74" s="1"/>
  <c r="C10" i="61"/>
  <c r="H38" i="58"/>
  <c r="E38" i="58"/>
  <c r="D42" i="41"/>
  <c r="D38" i="38"/>
  <c r="D38" i="43" s="1"/>
  <c r="H38" i="38"/>
  <c r="H38" i="43" s="1"/>
  <c r="E38" i="38"/>
  <c r="E38" i="43" s="1"/>
  <c r="F38" i="38"/>
  <c r="F38" i="43" s="1"/>
  <c r="G38" i="38"/>
  <c r="G38" i="43" s="1"/>
  <c r="C38" i="38"/>
  <c r="D10" i="38"/>
  <c r="D10" i="43" s="1"/>
  <c r="E10" i="38"/>
  <c r="E10" i="43" s="1"/>
  <c r="F10" i="38"/>
  <c r="F10" i="43" s="1"/>
  <c r="G10" i="38"/>
  <c r="G10" i="43" s="1"/>
  <c r="H10" i="38"/>
  <c r="H10" i="43" s="1"/>
  <c r="C10" i="92" l="1"/>
  <c r="C10" i="139" s="1"/>
  <c r="C10" i="117"/>
  <c r="E38" i="92"/>
  <c r="E38" i="117"/>
  <c r="H38" i="117"/>
  <c r="H38" i="92"/>
  <c r="H38" i="41"/>
  <c r="F38" i="41"/>
  <c r="C38" i="43"/>
  <c r="D38" i="41"/>
  <c r="H7" i="41"/>
  <c r="F7" i="41"/>
  <c r="D7" i="41"/>
  <c r="D11" i="41"/>
  <c r="F11" i="41"/>
  <c r="H11" i="41"/>
  <c r="D10" i="122"/>
  <c r="D10" i="90" s="1"/>
  <c r="F8" i="41"/>
  <c r="H8" i="41"/>
  <c r="D8" i="41"/>
  <c r="F37" i="41"/>
  <c r="D37" i="41"/>
  <c r="C10" i="122"/>
  <c r="H10" i="71"/>
  <c r="C10" i="123"/>
  <c r="F9" i="41"/>
  <c r="H9" i="41"/>
  <c r="D9" i="41"/>
  <c r="H35" i="41"/>
  <c r="D35" i="41"/>
  <c r="D38" i="58"/>
  <c r="G38" i="58"/>
  <c r="J38" i="71"/>
  <c r="F38" i="58"/>
  <c r="I38" i="71"/>
  <c r="F36" i="41"/>
  <c r="D36" i="41"/>
  <c r="G38" i="74"/>
  <c r="D39" i="41"/>
  <c r="F39" i="41"/>
  <c r="H39" i="41"/>
  <c r="G38" i="61"/>
  <c r="F38" i="74" s="1"/>
  <c r="C38" i="58"/>
  <c r="F38" i="61"/>
  <c r="E38" i="74" s="1"/>
  <c r="K10" i="71"/>
  <c r="E38" i="61"/>
  <c r="D38" i="74" s="1"/>
  <c r="H38" i="71"/>
  <c r="J10" i="71"/>
  <c r="I10" i="71"/>
  <c r="E10" i="122"/>
  <c r="F10" i="90" s="1"/>
  <c r="G38" i="92" l="1"/>
  <c r="G38" i="117"/>
  <c r="F38" i="117"/>
  <c r="F38" i="92"/>
  <c r="C38" i="117"/>
  <c r="C38" i="92"/>
  <c r="C38" i="139" s="1"/>
  <c r="D38" i="117"/>
  <c r="D38" i="92"/>
  <c r="H10" i="41"/>
</calcChain>
</file>

<file path=xl/sharedStrings.xml><?xml version="1.0" encoding="utf-8"?>
<sst xmlns="http://schemas.openxmlformats.org/spreadsheetml/2006/main" count="2991" uniqueCount="345">
  <si>
    <t>Total</t>
  </si>
  <si>
    <t>%</t>
  </si>
  <si>
    <t>Própria empresa</t>
  </si>
  <si>
    <t>Centro Emprego/Formação (IEFP)</t>
  </si>
  <si>
    <t>Assoc. empregadores</t>
  </si>
  <si>
    <t>Assoc. sindicais/profissionais</t>
  </si>
  <si>
    <t>escolas/univers.</t>
  </si>
  <si>
    <t>Empresas Formação</t>
  </si>
  <si>
    <t>Emp. cuja ativ. não é formação</t>
  </si>
  <si>
    <t>Outros</t>
  </si>
  <si>
    <t>direito adq. No ano de ref.</t>
  </si>
  <si>
    <t>Por antecipação do direito</t>
  </si>
  <si>
    <t>Empregador</t>
  </si>
  <si>
    <t>Trabalhador (artº 131, Lei 7/2009)</t>
  </si>
  <si>
    <t>Empresa utiliz. mão de obra</t>
  </si>
  <si>
    <t>Sexo</t>
  </si>
  <si>
    <t>Escalão etário</t>
  </si>
  <si>
    <t>65 e mais anos</t>
  </si>
  <si>
    <t>Menos de 18 anos</t>
  </si>
  <si>
    <t>18 a 34 anos</t>
  </si>
  <si>
    <t>35 a 44 anos</t>
  </si>
  <si>
    <t>45 a 64 anos</t>
  </si>
  <si>
    <t>1 Inferior ao 1º ciclo do ensino básico</t>
  </si>
  <si>
    <t>2 Ensino básico</t>
  </si>
  <si>
    <t>3 Ensino secundário</t>
  </si>
  <si>
    <t>4 Ensino pós secundário não superior nível IV</t>
  </si>
  <si>
    <t>5 Bacharelato</t>
  </si>
  <si>
    <t>6 Licenciatura</t>
  </si>
  <si>
    <t>7 Mestrado</t>
  </si>
  <si>
    <t>8 Doutoramento</t>
  </si>
  <si>
    <t>9 Ignorado</t>
  </si>
  <si>
    <t>1 Representantes do poder legislativo e de órgãos executivos, dirigentes, directores e gestores executivos</t>
  </si>
  <si>
    <t>2 Especialistas das actividades intelectuais e científicas</t>
  </si>
  <si>
    <t>3 Técnicos e profissões de nível intermédio</t>
  </si>
  <si>
    <t>4 Pessoal administrativo</t>
  </si>
  <si>
    <t>5 Trabalhadores dos serviços pessoais, de protecção e segurança e vendedores</t>
  </si>
  <si>
    <t>6 Agricultores e trabalhadores qualificados da agricultura, da pesca e da floresta</t>
  </si>
  <si>
    <t>7 Trabalhadores qualificados da indústria, construção e artífices</t>
  </si>
  <si>
    <t>8 Operadores de instalações e máquinas e trabalhadores da montagem</t>
  </si>
  <si>
    <t>9 Trabalhadores não qualificados</t>
  </si>
  <si>
    <t xml:space="preserve">Encargos globais </t>
  </si>
  <si>
    <t>Encargos entidade empregadora</t>
  </si>
  <si>
    <t>Pag horas formação</t>
  </si>
  <si>
    <t>Restante financ. Entidade empregadora</t>
  </si>
  <si>
    <t>10 - 49 Pessoas</t>
  </si>
  <si>
    <t>50 - 249 Pessoas</t>
  </si>
  <si>
    <t>Atividades (CAE Rev-3)</t>
  </si>
  <si>
    <t>B  Indústrias extrativas</t>
  </si>
  <si>
    <t>C  Indústrias transformadoras</t>
  </si>
  <si>
    <t>F  Construção</t>
  </si>
  <si>
    <t>G Comércio por grosso e a retalho; reparação de veículos automóveis e motociclos</t>
  </si>
  <si>
    <t>H  Transportes e Armazenagem</t>
  </si>
  <si>
    <t>I  Alojamento, restauração e similares</t>
  </si>
  <si>
    <t>A  Agricultura, prod. animal, caça, florest. e pesca</t>
  </si>
  <si>
    <t>1 - 9 Pessoas</t>
  </si>
  <si>
    <t>250 - 499 Pessoas</t>
  </si>
  <si>
    <t>500 ou Mais Pessoas</t>
  </si>
  <si>
    <t>D Eletricidade, gás, vapor, água quente e fria e ar frio</t>
  </si>
  <si>
    <t>E Captação, tratamento e dist. de água; San., gestão de resíduos e despoluição</t>
  </si>
  <si>
    <t>L  Atividades imobiliárias</t>
  </si>
  <si>
    <t>K  Atividades financeiras e de seguros</t>
  </si>
  <si>
    <t>J  Atividades de informação e comunicação</t>
  </si>
  <si>
    <t>M  Actividades de consultoria, cient., téc. e sim.</t>
  </si>
  <si>
    <t>N Actividades adm. e dos serv. de apoio</t>
  </si>
  <si>
    <t>P Educação</t>
  </si>
  <si>
    <t>Q Atividades de saúde humana e apoio social</t>
  </si>
  <si>
    <t>R Atividades artísticas, de espect., desp. e rec.</t>
  </si>
  <si>
    <t>S Outras atividades de serviços</t>
  </si>
  <si>
    <t>U Ativ. dos org. internac. e out. inst. extra-territ.</t>
  </si>
  <si>
    <t>O Adm. pública e defesa; Seg. social obrig.</t>
  </si>
  <si>
    <t>Nº</t>
  </si>
  <si>
    <t>Escolas/ Universidades</t>
  </si>
  <si>
    <t>Entidades Formadoras</t>
  </si>
  <si>
    <t>Período de referência</t>
  </si>
  <si>
    <t>Direito adquirido no ano de referência</t>
  </si>
  <si>
    <t>Direito adquirido nos dois anos anteriores</t>
  </si>
  <si>
    <t>Escalão de pessoal ao serviço</t>
  </si>
  <si>
    <t>Iniciativa da formação</t>
  </si>
  <si>
    <t>Laboral</t>
  </si>
  <si>
    <t>Pós-Laboral</t>
  </si>
  <si>
    <t>Misto</t>
  </si>
  <si>
    <t xml:space="preserve"> Ignorado</t>
  </si>
  <si>
    <t>Doutoramento</t>
  </si>
  <si>
    <t xml:space="preserve"> Mestrado</t>
  </si>
  <si>
    <t>Licenciatura</t>
  </si>
  <si>
    <t>Bacharelato</t>
  </si>
  <si>
    <t xml:space="preserve"> Ensino secundário</t>
  </si>
  <si>
    <t>Ensino básico</t>
  </si>
  <si>
    <t>Ensino pós secundário não superior</t>
  </si>
  <si>
    <t>Inferior ao 1º ciclo do ens. básico</t>
  </si>
  <si>
    <t>Pessoal administrativo</t>
  </si>
  <si>
    <t xml:space="preserve">Dirigentes, diretores e gestores </t>
  </si>
  <si>
    <t>Trab. não qualificados</t>
  </si>
  <si>
    <t>Horas pagas e não trabalhadas</t>
  </si>
  <si>
    <t>Milhares de euros</t>
  </si>
  <si>
    <t>Homens</t>
  </si>
  <si>
    <t>Mulheres</t>
  </si>
  <si>
    <t>* Não inclui trabalhadores com ignorado na variável sexo</t>
  </si>
  <si>
    <t>* Não inclui trabalhadores com ignorado na variável habilitações</t>
  </si>
  <si>
    <t>Habilitações</t>
  </si>
  <si>
    <t>-</t>
  </si>
  <si>
    <t>1 EDUCAÇÃO</t>
  </si>
  <si>
    <t>0 PROGRAMAS GERAIS</t>
  </si>
  <si>
    <t>2 ARTES E HUMANIDADES</t>
  </si>
  <si>
    <t>3 CIÊNCIAS SOCIAIS, COMÉRCIO E DIREITO</t>
  </si>
  <si>
    <t>4 CIÊNCIAS, MATEMÁTICA E INFORMÁTICA</t>
  </si>
  <si>
    <t>5 ENGENHARIA, INDÚSTRIAS TRANSFORMADORAS E CONSTRUÇÃO</t>
  </si>
  <si>
    <t>6 AGRICULTURA</t>
  </si>
  <si>
    <t>7 SAÚDE E PROTEÇÃO SOCIAL</t>
  </si>
  <si>
    <t>8 SERVIÇOS</t>
  </si>
  <si>
    <t>9 DESCONHECIDO OU NÃO ESPECIFICADO</t>
  </si>
  <si>
    <t>Tipo de horário</t>
  </si>
  <si>
    <t>Situação face à frequência de formação</t>
  </si>
  <si>
    <t>Custos com formação</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</si>
  <si>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</si>
  <si>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 xml:space="preserve">CONTINENTE </t>
  </si>
  <si>
    <t>* Não inclui trabalhadores com ignorado na variável escalão etário</t>
  </si>
  <si>
    <t>Area de educação e formação (CNAEF 2005)</t>
  </si>
  <si>
    <t>* O total apresentado refere-se a participações e não a trabalhadores, uma vez que estes contam tantas vezes quantas as diferentes áreas de formação frequentadas. O mesmo se aplica aos outros subtotais a um e a dois dígitos (grandes grupos e subgrupos)</t>
  </si>
  <si>
    <t>Profissão (CPP 2010)</t>
  </si>
  <si>
    <t>Euros</t>
  </si>
  <si>
    <t xml:space="preserve">Média Custos </t>
  </si>
  <si>
    <t>Taxa participação em formação</t>
  </si>
  <si>
    <t>Indicadores de Formação Profissional</t>
  </si>
  <si>
    <t>Média Horas</t>
  </si>
  <si>
    <t>Participações (Nº e %)</t>
  </si>
  <si>
    <t>Duração (nº e %)</t>
  </si>
  <si>
    <t>ignorado</t>
  </si>
  <si>
    <t xml:space="preserve">   010-080 Programas de base e Alfabetização</t>
  </si>
  <si>
    <t xml:space="preserve">   090 Desenvolvimento Pessoal</t>
  </si>
  <si>
    <t>Ignorado</t>
  </si>
  <si>
    <t>* O trabalhador pode ser contado mais que uma vez consoante as diferentes iniciativas que corresponderam às ações de formação frequentadas</t>
  </si>
  <si>
    <t>* O trabalhador pode ser contado mais que uma vez consoante os diferentes períodos  de referência que corresponderam às ações de formação frequentadas</t>
  </si>
  <si>
    <t>* O trabalhador pode ser contado mais que uma vez consoante os diferentes tipos de horário que corresponderam às ações de formação frequentadas</t>
  </si>
  <si>
    <t>* O trabalhador pode ser contado mais que uma vez consoante os diferentes tipos de entidade formadora que corresponderam às ações de formação frequentadas</t>
  </si>
  <si>
    <t>Financiamento Externo</t>
  </si>
  <si>
    <t>QUADRO 1</t>
  </si>
  <si>
    <t>NÚMERO DE EMPRESAS EM OUTUBRO COM TRABALHADORES POR CONTA DE OUTREM, SEGUNDO O ESCALÃO DE PESSOAL AO SERVIÇO POR ATIVIDADE ECONÓMICA</t>
  </si>
  <si>
    <t>QUADRO 2</t>
  </si>
  <si>
    <t>NÚMERO DE PESSOAS AO SERVIÇO NAS EMPRESAS COM TRABALHADORES POR CONTA DE OUTREM EM OUTUBRO  SEGUNDO O ESCALÃO DE PESSOAL AO SERVIÇO POR ATIVIDADE ECONÓMICA</t>
  </si>
  <si>
    <t>QUADRO 3</t>
  </si>
  <si>
    <t>NÚMERO DE TRABALHADORES POR CONTA DE OUTREM EM OUTUBRO, SEGUNDO O SEXO, POR ATIVIDADE ECONÓMICA</t>
  </si>
  <si>
    <t>NÚMERO DE TRABALHADORES POR CONTA DE OUTREM EM OUTUBRO, SEGUNDO O ESCALÃO ETÁRIO, POR ATIVIDADE ECONÓMICA</t>
  </si>
  <si>
    <t>QUADRO 4</t>
  </si>
  <si>
    <t>QUADRO 5</t>
  </si>
  <si>
    <t>NÚMERO DE TRABALHADORES POR CONTA DE OUTREM EM OUTUBRO SEGUNDO AS HABILITAÇÕES, POR ATIVIDADE ECONÓMICA</t>
  </si>
  <si>
    <t>Curso técnico superior profissional</t>
  </si>
  <si>
    <t>QUADRO 6</t>
  </si>
  <si>
    <t>NÚMERO DE TRABALHADORES POR CONTA DE OUTREM EM OUTUBRO SEGUNDO A PROFISSÃO (CPP 2010), POR ATIVIDADE ECONÓMICA</t>
  </si>
  <si>
    <t>Especialistas das ativ. intelectuais e científicas</t>
  </si>
  <si>
    <t>Técnicos e profissões de nível intermédio</t>
  </si>
  <si>
    <t>Trab. dos serviços pessoais, de proteção e segurança e vendedores</t>
  </si>
  <si>
    <t>Agricultores e trab. qualificados da agricultura, pesca e floresta</t>
  </si>
  <si>
    <t>Trab. qualificados da indústria, construção e artífices</t>
  </si>
  <si>
    <t>Operadores de instalações e máquinas e trab. montagem</t>
  </si>
  <si>
    <t>Residual</t>
  </si>
  <si>
    <t>QUADRO 7</t>
  </si>
  <si>
    <t>NÚMERO E PERCENTAGEM DE EMPRESAS SEGUNDO A SITUAÇÃO FACE À FREQUÊNCIA DE FORMAÇÃO, POR ATIVIDADE ECONÓMICA</t>
  </si>
  <si>
    <t>Promoveram ações 
de formação</t>
  </si>
  <si>
    <t xml:space="preserve">Com trabalhadores em regime trab. estudante ou em processo de RVCC </t>
  </si>
  <si>
    <t>Atribuiram compensão 
monetária  ou crédito de horas</t>
  </si>
  <si>
    <t>QUADRO 8</t>
  </si>
  <si>
    <t>QUADRO 9</t>
  </si>
  <si>
    <t>PERCENTAGEM DE  EMPRESAS COM TRABALHADORES ENVOLVIDOS EM FORMAÇÃO OU ATIVIDADE EDUCATIVA OU QUE EM SUBSTITUIÇÃO RECEBERAM COMPENSAÇÃO*, SEGUNDO O  ESCALÃO DE PESSOAL AO SERVIÇO POR ATIVIDADE ECONÓMICA</t>
  </si>
  <si>
    <t>NÚMERO DE  EMPRESAS COM TRABALHADORES ENVOLVIDOS EM FORMAÇÃO OU ATIVIDADE EDUCATIVA OU QUE EM SUBSTITUIÇÃO RECEBERAM COMPENSAÇÃO*, SEGUNDO O  ESCALÃO DE PESSOAL AO SERVIÇO POR ATIVIDADE ECONÓMICA</t>
  </si>
  <si>
    <t>NÚMERO DE TRABALHADORES ENVOLVIDOS EM FORMAÇÃO OU ATIVIDADE EDUCATIVA OU QUE EM SUBSTITUIÇÃO RECEBERAM COMPENSAÇÃO*, SEGUNDO O  ESCALÃO DE PESSOAL AO SERVIÇO POR ATIVIDADE ECONÓMICA</t>
  </si>
  <si>
    <t>QUADRO 10</t>
  </si>
  <si>
    <t>QUADRO 11</t>
  </si>
  <si>
    <t>NÚMERO DE TRABALHADORES EM AÇÕES DE FORMAÇÃO, SEGUNDO O  ESCALÃO DE PESSOAL AO SERVIÇO POR ATIVIDADE ECONÓMICA</t>
  </si>
  <si>
    <t>QUADRO 12</t>
  </si>
  <si>
    <t>QUADRO 13</t>
  </si>
  <si>
    <t>PERCENTAGEM* DE TRABALHADORES EM AÇÕES DE FORMAÇÃO, SEGUNDO O  ESCALÃO DE PESSOAL AO SERVIÇO POR ATIVIDADE ECONÓMICA</t>
  </si>
  <si>
    <t>PERCENTAGEM* DE TRABALHADORES ENVOLVIDOS EM FORMAÇÃO OU ATIVIDADE EDUCATIVA OU QUE EM SUBSTITUIÇÃO RECEBERAM COMPENSAÇÃO**, SEGUNDO O  ESCALÃO DE PESSOAL AO SERVIÇO POR ATIVIDADE ECONÓMICA</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</si>
  <si>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</si>
  <si>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QUADRO 14</t>
  </si>
  <si>
    <t>NÚMERO DE TRABALHADORES* EM AÇÕES DE FORMAÇÃO SEGUNDO O PERÍODO DE REFERÊNCIA DO DIREITO À FORMAÇÃO, POR ATIVIDADE ECONÓMICA</t>
  </si>
  <si>
    <t>PERCENTAGEM* DE TRABALHADORES EM AÇÕES DE FORMAÇÃO SEGUNDO O PERÍODO DE REFERÊNCIA DO DIREITO À FORMAÇÃO, POR ATIVIDADE ECONÓMICA</t>
  </si>
  <si>
    <t>QUADRO 15</t>
  </si>
  <si>
    <t>QUADRO 16</t>
  </si>
  <si>
    <t>QUADRO 17</t>
  </si>
  <si>
    <t>PERCENTAGEM DE TRABALHADORES* EM AÇÕES DE FORMAÇÃO SEGUNDO O PERÍODO DE REFERÊNCIA DO DIREITO À FORMAÇÃO, POR ESCALÃO DE PESSOAL AO SERVIÇO</t>
  </si>
  <si>
    <t>NÚMERO DE TRABALHADORES* EM AÇÕES DE FORMAÇÃO SEGUNDO A INICIATIVA DA FORMAÇÃO, POR ATIVIDADE ECONÓMICA</t>
  </si>
  <si>
    <t>QUADRO 18</t>
  </si>
  <si>
    <t>QUADRO 19</t>
  </si>
  <si>
    <t>PERCENTAGEM DE TRABALHADORES* EM AÇÕES DE FORMAÇÃO SEGUNDO A INICIATIVA DA FORMAÇÃO, POR ATIVIDADE ECONÓMICA</t>
  </si>
  <si>
    <t>QUADRO 20</t>
  </si>
  <si>
    <t>NÚMERO DE TRABALHADORES* EM AÇÕES DE FORMAÇÃO SEGUNDO O TIPO DE HORÁRIO EM QUE DECORREM, POR ATIVIDADE ECONÓMICA</t>
  </si>
  <si>
    <t>PERCENTAGEM DE TRABALHADORES* EM AÇÕES DE FORMAÇÃO SEGUNDO O TIPO DE HORÁRIO EM QUE DECORREM, POR ATIVIDADE ECONÓMICA</t>
  </si>
  <si>
    <t>QUADRO 21</t>
  </si>
  <si>
    <t>QUADRO 22</t>
  </si>
  <si>
    <t>NÚMERO DE TRABALHADORES* EM AÇÕES DE FORMAÇÃO SEGUNDO AS ENTIDADES FORMADORAS, POR ATIVIDADE ECONÓMICA</t>
  </si>
  <si>
    <t>Empresas cuja atividade não é formação</t>
  </si>
  <si>
    <t>Associações sindicais/ profissionais</t>
  </si>
  <si>
    <t>Desc.</t>
  </si>
  <si>
    <t>PERCENTAGEM DE TRABALHADORES* EM AÇÕES DE FORMAÇÃO SEGUNDO AS ENTIDADES FORMADORAS, POR ATIVIDADE ECONÓMICA</t>
  </si>
  <si>
    <t>QUADRO 23</t>
  </si>
  <si>
    <t>PARTICIPAÇÃO EM AÇÕES DE FORMAÇÃO E SUA DISTRIBUIÇÃO PERCENTUAL, SEGUNDO A ÁREA DE EDUCAÇÃO E FORMAÇÃO</t>
  </si>
  <si>
    <t>QUADRO 24</t>
  </si>
  <si>
    <t>QUADRO 25</t>
  </si>
  <si>
    <t>DURAÇÃO DAS AÇÕES DE FORMAÇÃO (nº de horas) E DISTRIBUIÇÃO PERCENTUAL, SEGUNDO A ÁREA DE EDUCAÇÃO E FORMAÇÃO</t>
  </si>
  <si>
    <t>QUADRO 26</t>
  </si>
  <si>
    <t>QUADRO 27</t>
  </si>
  <si>
    <t>NÚMERO DE TRABALHADORES* EM AÇÕES DE FORMAÇÃO SEGUNDO O GRUPO ETÁRIO, POR ATIVIDADE ECONÓMICA</t>
  </si>
  <si>
    <t>QUADRO 28</t>
  </si>
  <si>
    <t>PERCENTAGEM DE TRABALHADORES* EM AÇÕES DE FORMAÇÃO SEGUNDO O GRUPO ETÁRIO, POR ATIVIDADE ECONÓMICA</t>
  </si>
  <si>
    <t>QUADRO 29</t>
  </si>
  <si>
    <t>NÚMERO DE TRABALHADORES* EM AÇÕES DE FORMAÇÃO SEGUNDO AS HABILITAÇÕES, POR ATIVIDADE ECONÓMICA</t>
  </si>
  <si>
    <t>Técnico Superior Profissinal</t>
  </si>
  <si>
    <t>PERCENTAGEM DE TRABALHADORES* EM AÇÕES DE FORMAÇÃO SEGUNDO AS HABILITAÇÕES, POR ATIVIDADE ECONÓMICA</t>
  </si>
  <si>
    <t>QUADRO 30</t>
  </si>
  <si>
    <t>PERCENTAGEM DE TRABALHADORES* EM AÇÕES DE FORMAÇÃO SEGUNDO A PROFISSÃO (CPP 2010), POR ATIVIDADE ECONÓMICA</t>
  </si>
  <si>
    <t>QUADRO 32</t>
  </si>
  <si>
    <t>QUADRO 31</t>
  </si>
  <si>
    <t>TOTAL DE HORAS DE FORMAÇÃO PROMOVIDA PELAS EMPRESAS (VOLUME DE FORMAÇÃO) SEGUNDO O ESCALÃO DE PESSOAL AO SERVIÇO, POR ATIVIDADE ECONÓMICA</t>
  </si>
  <si>
    <t>QUADRO 34</t>
  </si>
  <si>
    <t>QUADRO 33</t>
  </si>
  <si>
    <t>MÉDIA DE HORAS DE FORMAÇÃO POR TRABALHADOR SEGUNDO O ESCALÃO DE PESSOAL AO SERVIÇO, POR ATIVIDADE ECONÓMICA</t>
  </si>
  <si>
    <t>TOTAL DE CUSTOS DE FORMAÇÃO PROFISSIONAL SEGUNDO AS COMPONENTES DO CUSTO, POR ATIVIDADE ECONÓMICA</t>
  </si>
  <si>
    <t>QUADRO 36</t>
  </si>
  <si>
    <t>TOTAL DE CUSTOS DE FORMAÇÃO PROFISSIONAL SEGUNDO O ESCALÃO DE PESSOAL AO SERVIÇO, POR ATIVIDADE ECONÓMICA</t>
  </si>
  <si>
    <t>QUADRO 37</t>
  </si>
  <si>
    <t>NÚMERO DE EMPRESAS QUE DECLARARAM CUSTOS DE FORMAÇÃO PROFISSIONAL SEGUNDO O ESCALÃO DE PESSOAL AO SERVIÇO, POR ATIVIDADE ECONÓMICA</t>
  </si>
  <si>
    <t>QUADRO 38</t>
  </si>
  <si>
    <t>NÚMERO DE FORMANDOS EM EMPRESAS QUE DECLARARAM CUSTOS DE FORMAÇÃO PROFISSIONAL SEGUNDO O ESCALÃO DE PESSOAL AO SERVIÇO, POR ATIVIDADE ECONÓMICA</t>
  </si>
  <si>
    <t>QUADRO 39</t>
  </si>
  <si>
    <t>MÉDIA DE CUSTOS COM FORMAÇÃO POR FORMANDO SEGUNDO O ESCALÃO DE PESSOAL AO SERVIÇO, POR ATIVIDADE ECONÓMICA</t>
  </si>
  <si>
    <t>QUADRO 40</t>
  </si>
  <si>
    <t>Milhares de horas</t>
  </si>
  <si>
    <t>Horas</t>
  </si>
  <si>
    <t>QUADRO 35</t>
  </si>
  <si>
    <t>NÚMERO DE TRABALHADORES EM AÇÕES DE FORMAÇÃO SEGUNDO O PERÍODO DE REFERÊNCIA DO DIREITO À FORMAÇÃO, POR ESCALÃO DE PESSOAL AO SERVIÇO</t>
  </si>
  <si>
    <t>18 a 34
anos</t>
  </si>
  <si>
    <t>35 a 44
anos</t>
  </si>
  <si>
    <t>45 a 64
anos</t>
  </si>
  <si>
    <t>NÚMERO DE TRABALHADORES EM AÇÕES DE FORMAÇÃO SEGUNDO A PROFISSÃO (CPP 2010), POR ATIVIDADE ECONÓMICA</t>
  </si>
  <si>
    <t>NÚMERO DE TRABALHADORES EM AÇÕES DE FORMAÇÃO E PERCENTAGEM RELATIVAMENTE AO TOTAL SEGUNDO O SEXO, POR ATIVIDADE ECONÓMICA</t>
  </si>
  <si>
    <t>1 - 9 
Pessoas</t>
  </si>
  <si>
    <t>Outros encargos com formação</t>
  </si>
  <si>
    <t>1 - 9
Pessoas</t>
  </si>
  <si>
    <t>* A empresa pode ser contada mais que uma vez consoante as diferentes "situações face à frequência de formação" praticadas</t>
  </si>
  <si>
    <t>* A percentagem foi calculada relativamente ao número de empresas com trabalhadores por conta de outrem em outubro (Quadro 1)</t>
  </si>
  <si>
    <t>* A percentagem foi calculada relativamente ao total de pessoas ao serviço (Quadro 2)</t>
  </si>
  <si>
    <t>* A percentagem foi calculada relativamente ao total de trabalhadores em ações de formação (Quadro 12)</t>
  </si>
  <si>
    <t>** A percentagem foi calculada relativamente ao total de trabalhadores (Quadro 3)</t>
  </si>
  <si>
    <t>* A percentagem foi calculada relativamente ao total de trabalhadores  (Quadro 4)</t>
  </si>
  <si>
    <t>* A percentagem foi calculada relativamente ao total de trabalhadores (Quadro 5)</t>
  </si>
  <si>
    <t>* A percentagem foi calculada relativamente ao total de trabalhadores (Quadro 6)</t>
  </si>
  <si>
    <t>* Os valores foram calculados tendo por denominador os valores do Quadro 12.</t>
  </si>
  <si>
    <r>
      <rPr>
        <b/>
        <sz val="10"/>
        <color theme="3"/>
        <rFont val="Arial"/>
        <family val="2"/>
      </rPr>
      <t xml:space="preserve">QUADRO 1 </t>
    </r>
    <r>
      <rPr>
        <sz val="10"/>
        <color theme="3"/>
        <rFont val="Arial"/>
        <family val="2"/>
      </rPr>
      <t>- Número de empresas em outubro com trabalhadores por conta de outrem, segundo o escalão de pessoal ao serviço, por atividade económica</t>
    </r>
  </si>
  <si>
    <r>
      <rPr>
        <b/>
        <sz val="10"/>
        <color theme="3"/>
        <rFont val="Arial"/>
        <family val="2"/>
      </rPr>
      <t>QUADRO 2</t>
    </r>
    <r>
      <rPr>
        <sz val="10"/>
        <color theme="3"/>
        <rFont val="Arial"/>
        <family val="2"/>
      </rPr>
      <t xml:space="preserve"> - Número de pessoas ao serviço nas empresas com trabalhadores por conta de outrem em outubro segundo o escalão de pessoal ao serviço, por atividade económica</t>
    </r>
  </si>
  <si>
    <r>
      <rPr>
        <b/>
        <sz val="10"/>
        <color theme="3"/>
        <rFont val="Arial"/>
        <family val="2"/>
      </rPr>
      <t>QUADRO 3</t>
    </r>
    <r>
      <rPr>
        <sz val="10"/>
        <color theme="3"/>
        <rFont val="Arial"/>
        <family val="2"/>
      </rPr>
      <t xml:space="preserve"> - Número de trabalhadores por conta de outrem em outubro segundo o sexo, por atividade económica</t>
    </r>
  </si>
  <si>
    <r>
      <rPr>
        <b/>
        <sz val="10"/>
        <color theme="3"/>
        <rFont val="Arial"/>
        <family val="2"/>
      </rPr>
      <t xml:space="preserve">QUADRO 4 </t>
    </r>
    <r>
      <rPr>
        <sz val="10"/>
        <color theme="3"/>
        <rFont val="Arial"/>
        <family val="2"/>
      </rPr>
      <t>- Número de trabalhadores por conta de outrem em outubro segundo o escalão etário, por atividade económica</t>
    </r>
  </si>
  <si>
    <r>
      <rPr>
        <b/>
        <sz val="10"/>
        <color theme="3"/>
        <rFont val="Arial"/>
        <family val="2"/>
      </rPr>
      <t>QUADRO 5</t>
    </r>
    <r>
      <rPr>
        <sz val="10"/>
        <color theme="3"/>
        <rFont val="Arial"/>
        <family val="2"/>
      </rPr>
      <t xml:space="preserve"> - Número de trabalhadores por conta de outrem em outubro segundo as habilitações, por atividade económica</t>
    </r>
  </si>
  <si>
    <r>
      <rPr>
        <b/>
        <sz val="10"/>
        <color theme="3"/>
        <rFont val="Arial"/>
        <family val="2"/>
      </rPr>
      <t>QUADRO 6</t>
    </r>
    <r>
      <rPr>
        <sz val="10"/>
        <color theme="3"/>
        <rFont val="Arial"/>
        <family val="2"/>
      </rPr>
      <t xml:space="preserve"> - Número de trabalhadores por conta de outrem em outubro segundo a profissão (CPP-10), por atividade económica</t>
    </r>
  </si>
  <si>
    <r>
      <rPr>
        <b/>
        <sz val="10"/>
        <color theme="3"/>
        <rFont val="Arial"/>
        <family val="2"/>
      </rPr>
      <t xml:space="preserve">QUADRO 7 </t>
    </r>
    <r>
      <rPr>
        <sz val="10"/>
        <color theme="3"/>
        <rFont val="Arial"/>
        <family val="2"/>
      </rPr>
      <t>- Número e percentagem de empresas segundo a situação face à frequência de formação profissional, por atividade económica</t>
    </r>
  </si>
  <si>
    <r>
      <rPr>
        <b/>
        <sz val="10"/>
        <color theme="3"/>
        <rFont val="Arial"/>
        <family val="2"/>
      </rPr>
      <t xml:space="preserve">QUADRO 8 </t>
    </r>
    <r>
      <rPr>
        <sz val="10"/>
        <color theme="3"/>
        <rFont val="Arial"/>
        <family val="2"/>
      </rPr>
      <t>- Número de empresas com trabalhadores envolvidos em formação ou atividade educativa, ou que em substituição da formação receberam compensação, por atividade económica</t>
    </r>
  </si>
  <si>
    <r>
      <rPr>
        <b/>
        <sz val="10"/>
        <color theme="3"/>
        <rFont val="Arial"/>
        <family val="2"/>
      </rPr>
      <t xml:space="preserve">QUADRO 9 </t>
    </r>
    <r>
      <rPr>
        <sz val="10"/>
        <color theme="3"/>
        <rFont val="Arial"/>
        <family val="2"/>
      </rPr>
      <t>- Percentagem de empresas com trabalhadores envolvidos em formação ou atividade educativa, ou que em substituição da formação receberam compensação, por atividade económica</t>
    </r>
  </si>
  <si>
    <r>
      <rPr>
        <b/>
        <sz val="10"/>
        <color theme="3"/>
        <rFont val="Arial"/>
        <family val="2"/>
      </rPr>
      <t>QUADRO 10</t>
    </r>
    <r>
      <rPr>
        <sz val="10"/>
        <color theme="3"/>
        <rFont val="Arial"/>
        <family val="2"/>
      </rPr>
      <t xml:space="preserve"> - Número de trabalhadores envolvidos em formação ou atividade educativa, ou que em substituição da formação receberam compensação, por atividade económica</t>
    </r>
  </si>
  <si>
    <r>
      <rPr>
        <b/>
        <sz val="10"/>
        <color theme="3"/>
        <rFont val="Arial"/>
        <family val="2"/>
      </rPr>
      <t xml:space="preserve">QUADRO 11 </t>
    </r>
    <r>
      <rPr>
        <sz val="10"/>
        <color theme="3"/>
        <rFont val="Arial"/>
        <family val="2"/>
      </rPr>
      <t>- Percentagem de trabalhadores envolvidos em formação ou atividade educativa, ou que em substituição da formação receberam compensação, por atividade económica</t>
    </r>
  </si>
  <si>
    <r>
      <rPr>
        <b/>
        <sz val="10"/>
        <color theme="3"/>
        <rFont val="Arial"/>
        <family val="2"/>
      </rPr>
      <t xml:space="preserve">QUADRO 12 </t>
    </r>
    <r>
      <rPr>
        <sz val="10"/>
        <color theme="3"/>
        <rFont val="Arial"/>
        <family val="2"/>
      </rPr>
      <t>- Número de trabalhadores em ações de formação profissional, segundo o escalão de pessoal ao serviço, por atividade económica</t>
    </r>
  </si>
  <si>
    <r>
      <rPr>
        <b/>
        <sz val="10"/>
        <color theme="3"/>
        <rFont val="Arial"/>
        <family val="2"/>
      </rPr>
      <t>QUADRO 14</t>
    </r>
    <r>
      <rPr>
        <sz val="10"/>
        <color theme="3"/>
        <rFont val="Arial"/>
        <family val="2"/>
      </rPr>
      <t xml:space="preserve"> - Número de trabalhadores em ações de formação segundo o período de referência do direito à formação, por atividade económica</t>
    </r>
  </si>
  <si>
    <r>
      <rPr>
        <b/>
        <sz val="10"/>
        <color theme="3"/>
        <rFont val="Arial"/>
        <family val="2"/>
      </rPr>
      <t>QUADRO 15</t>
    </r>
    <r>
      <rPr>
        <sz val="10"/>
        <color theme="3"/>
        <rFont val="Arial"/>
        <family val="2"/>
      </rPr>
      <t xml:space="preserve"> - Percentagem de trabalhadores em ações de formação segundo o período de referência do direito à formação, por atividade económica</t>
    </r>
  </si>
  <si>
    <r>
      <rPr>
        <b/>
        <sz val="10"/>
        <color theme="3"/>
        <rFont val="Arial"/>
        <family val="2"/>
      </rPr>
      <t>QUADRO 16</t>
    </r>
    <r>
      <rPr>
        <sz val="10"/>
        <color theme="3"/>
        <rFont val="Arial"/>
        <family val="2"/>
      </rPr>
      <t xml:space="preserve"> - Número de trabalhadores em ações de formação, segundo o período de referência do direito à formação, por escalão de pessoal ao serviço</t>
    </r>
  </si>
  <si>
    <r>
      <rPr>
        <b/>
        <sz val="10"/>
        <color theme="3"/>
        <rFont val="Arial"/>
        <family val="2"/>
      </rPr>
      <t xml:space="preserve">QUADRO 17 </t>
    </r>
    <r>
      <rPr>
        <sz val="10"/>
        <color theme="3"/>
        <rFont val="Arial"/>
        <family val="2"/>
      </rPr>
      <t>- Percentagem de trabalhadores em ações de formação segundo o período de referência do direito à formação por escalão de pessoal ao serviço</t>
    </r>
  </si>
  <si>
    <r>
      <rPr>
        <b/>
        <sz val="10"/>
        <color theme="3"/>
        <rFont val="Arial"/>
        <family val="2"/>
      </rPr>
      <t>QUADRO 18</t>
    </r>
    <r>
      <rPr>
        <sz val="10"/>
        <color theme="3"/>
        <rFont val="Arial"/>
        <family val="2"/>
      </rPr>
      <t xml:space="preserve"> - Número de trabalhadores em ações de formação segundo a iniciativa da formação, por atividade económica</t>
    </r>
  </si>
  <si>
    <r>
      <rPr>
        <b/>
        <sz val="10"/>
        <color theme="3"/>
        <rFont val="Arial"/>
        <family val="2"/>
      </rPr>
      <t>QUADRO 19</t>
    </r>
    <r>
      <rPr>
        <sz val="10"/>
        <color theme="3"/>
        <rFont val="Arial"/>
        <family val="2"/>
      </rPr>
      <t xml:space="preserve"> - Percentagem de trabalhadores em ações de formação segundo a iniciativa da formação, por atividade económica</t>
    </r>
  </si>
  <si>
    <r>
      <rPr>
        <b/>
        <sz val="10"/>
        <color theme="3"/>
        <rFont val="Arial"/>
        <family val="2"/>
      </rPr>
      <t>QUADRO 20</t>
    </r>
    <r>
      <rPr>
        <sz val="10"/>
        <color theme="3"/>
        <rFont val="Arial"/>
        <family val="2"/>
      </rPr>
      <t xml:space="preserve"> - Número de trabalhadores em ações de formação profissional segundo o tipo de horário em que decorreram, por atividade económica</t>
    </r>
  </si>
  <si>
    <r>
      <rPr>
        <b/>
        <sz val="10"/>
        <color theme="3"/>
        <rFont val="Arial"/>
        <family val="2"/>
      </rPr>
      <t xml:space="preserve">QUADRO 21 </t>
    </r>
    <r>
      <rPr>
        <sz val="10"/>
        <color theme="3"/>
        <rFont val="Arial"/>
        <family val="2"/>
      </rPr>
      <t>- Percentagem de trabalhadores em ações de formação profissional segundo o tipo de horário em que decorreram, por atividade económica</t>
    </r>
  </si>
  <si>
    <r>
      <rPr>
        <b/>
        <sz val="10"/>
        <color theme="3"/>
        <rFont val="Arial"/>
        <family val="2"/>
      </rPr>
      <t>QUADRO 22</t>
    </r>
    <r>
      <rPr>
        <sz val="10"/>
        <color theme="3"/>
        <rFont val="Arial"/>
        <family val="2"/>
      </rPr>
      <t xml:space="preserve"> - Número de trabalhadores em ações de formação segundo as entidades formadoras a que recorreram, por atividade económica</t>
    </r>
  </si>
  <si>
    <r>
      <rPr>
        <b/>
        <sz val="10"/>
        <color theme="3"/>
        <rFont val="Arial"/>
        <family val="2"/>
      </rPr>
      <t xml:space="preserve">QUADRO 23 </t>
    </r>
    <r>
      <rPr>
        <sz val="10"/>
        <color theme="3"/>
        <rFont val="Arial"/>
        <family val="2"/>
      </rPr>
      <t>- Percentagem de trabalhadores em ações de formação segundo as entidades formadoras a que recorreram, por atividade económica</t>
    </r>
  </si>
  <si>
    <r>
      <rPr>
        <b/>
        <sz val="10"/>
        <color theme="3"/>
        <rFont val="Arial"/>
        <family val="2"/>
      </rPr>
      <t>QUADRO 24</t>
    </r>
    <r>
      <rPr>
        <sz val="10"/>
        <color theme="3"/>
        <rFont val="Arial"/>
        <family val="2"/>
      </rPr>
      <t xml:space="preserve"> - Participações em ações de formação e sua distribuição percentual segundo a área de educação e formação</t>
    </r>
  </si>
  <si>
    <r>
      <rPr>
        <b/>
        <sz val="10"/>
        <color theme="3"/>
        <rFont val="Arial"/>
        <family val="2"/>
      </rPr>
      <t xml:space="preserve">QUADRO 25 </t>
    </r>
    <r>
      <rPr>
        <sz val="10"/>
        <color theme="3"/>
        <rFont val="Arial"/>
        <family val="2"/>
      </rPr>
      <t>- Duração das ações de formação (nº de horas) e distribuição percentual segundo a área de educação e formação</t>
    </r>
  </si>
  <si>
    <r>
      <rPr>
        <b/>
        <sz val="10"/>
        <color theme="3"/>
        <rFont val="Arial"/>
        <family val="2"/>
      </rPr>
      <t>QUADRO 26</t>
    </r>
    <r>
      <rPr>
        <sz val="10"/>
        <color theme="3"/>
        <rFont val="Arial"/>
        <family val="2"/>
      </rPr>
      <t xml:space="preserve"> - Número de trabalhadores em ações de formação profissional e percentagem relativamente ao total segundo o sexo, por atividade económica</t>
    </r>
  </si>
  <si>
    <r>
      <rPr>
        <b/>
        <sz val="10"/>
        <color theme="3"/>
        <rFont val="Arial"/>
        <family val="2"/>
      </rPr>
      <t xml:space="preserve">QUADRO 27 </t>
    </r>
    <r>
      <rPr>
        <sz val="10"/>
        <color theme="3"/>
        <rFont val="Arial"/>
        <family val="2"/>
      </rPr>
      <t>- Número de trabalhadores em ações de formação profissional segundo o escalão etário, por atividade económica</t>
    </r>
  </si>
  <si>
    <r>
      <rPr>
        <b/>
        <sz val="10"/>
        <color theme="3"/>
        <rFont val="Arial"/>
        <family val="2"/>
      </rPr>
      <t xml:space="preserve">QUADRO 28 </t>
    </r>
    <r>
      <rPr>
        <sz val="10"/>
        <color theme="3"/>
        <rFont val="Arial"/>
        <family val="2"/>
      </rPr>
      <t>- Percentagem de trabalhadores em ações de formação profissional relativamente ao total de trabalhadores, segundo o escalão etário por atividade económica</t>
    </r>
  </si>
  <si>
    <r>
      <rPr>
        <b/>
        <sz val="10"/>
        <color theme="3"/>
        <rFont val="Arial"/>
        <family val="2"/>
      </rPr>
      <t xml:space="preserve">QUADRO 29 </t>
    </r>
    <r>
      <rPr>
        <sz val="10"/>
        <color theme="3"/>
        <rFont val="Arial"/>
        <family val="2"/>
      </rPr>
      <t>- Número de trabalhadores em ações de formação profissional segundo as habilitações, por atividade económica</t>
    </r>
  </si>
  <si>
    <r>
      <rPr>
        <b/>
        <sz val="10"/>
        <color theme="3"/>
        <rFont val="Arial"/>
        <family val="2"/>
      </rPr>
      <t>QUADRO 30</t>
    </r>
    <r>
      <rPr>
        <sz val="10"/>
        <color theme="3"/>
        <rFont val="Arial"/>
        <family val="2"/>
      </rPr>
      <t xml:space="preserve"> - Percentagem de trabalhadores em ações de formação profissional relativamente ao total de trabalhadores, segundo as habilitações por atividade económica</t>
    </r>
  </si>
  <si>
    <r>
      <rPr>
        <b/>
        <sz val="10"/>
        <color theme="3"/>
        <rFont val="Arial"/>
        <family val="2"/>
      </rPr>
      <t>QUADRO 31</t>
    </r>
    <r>
      <rPr>
        <sz val="10"/>
        <color theme="3"/>
        <rFont val="Arial"/>
        <family val="2"/>
      </rPr>
      <t xml:space="preserve"> - Número de trabalhadores em ações de formação profissional segundo a profissão (CPP-10), por atividade económica</t>
    </r>
  </si>
  <si>
    <r>
      <rPr>
        <b/>
        <sz val="10"/>
        <color theme="3"/>
        <rFont val="Arial"/>
        <family val="2"/>
      </rPr>
      <t>QUADRO 32</t>
    </r>
    <r>
      <rPr>
        <sz val="10"/>
        <color theme="3"/>
        <rFont val="Arial"/>
        <family val="2"/>
      </rPr>
      <t xml:space="preserve"> - Percentagem de trabalhadores em ações de formação profissional relativamente ao total de trabalhadores, segundo a profissão (CPP-10), por atividade económica</t>
    </r>
  </si>
  <si>
    <r>
      <rPr>
        <b/>
        <sz val="10"/>
        <color theme="3"/>
        <rFont val="Arial"/>
        <family val="2"/>
      </rPr>
      <t xml:space="preserve">QUADRO 33 </t>
    </r>
    <r>
      <rPr>
        <sz val="10"/>
        <color theme="3"/>
        <rFont val="Arial"/>
        <family val="2"/>
      </rPr>
      <t>- Total de horas de formação promovida pelas empresas, segundo o escalão de pessoal ao serviço por atividade económica</t>
    </r>
  </si>
  <si>
    <r>
      <rPr>
        <b/>
        <sz val="10"/>
        <color theme="3"/>
        <rFont val="Arial"/>
        <family val="2"/>
      </rPr>
      <t>QUADRO 34</t>
    </r>
    <r>
      <rPr>
        <sz val="10"/>
        <color theme="3"/>
        <rFont val="Arial"/>
        <family val="2"/>
      </rPr>
      <t xml:space="preserve"> - Média de horas de formação por trabalhador segundo o escalão de pessoal ao serviço, por atividade económica</t>
    </r>
  </si>
  <si>
    <r>
      <rPr>
        <b/>
        <sz val="10"/>
        <color theme="3"/>
        <rFont val="Arial"/>
        <family val="2"/>
      </rPr>
      <t>QUADRO 35</t>
    </r>
    <r>
      <rPr>
        <sz val="10"/>
        <color theme="3"/>
        <rFont val="Arial"/>
        <family val="2"/>
      </rPr>
      <t xml:space="preserve"> - Total de custos de formação profissional, segundo os componentes do custo por atividade económica</t>
    </r>
  </si>
  <si>
    <r>
      <rPr>
        <b/>
        <sz val="10"/>
        <color theme="3"/>
        <rFont val="Arial"/>
        <family val="2"/>
      </rPr>
      <t>QUADRO 36</t>
    </r>
    <r>
      <rPr>
        <sz val="10"/>
        <color theme="3"/>
        <rFont val="Arial"/>
        <family val="2"/>
      </rPr>
      <t xml:space="preserve"> - Total de custos de formação profissional, segundo o escalão de pessoal ao serviço, por atividade económica</t>
    </r>
  </si>
  <si>
    <r>
      <rPr>
        <b/>
        <sz val="10"/>
        <color theme="3"/>
        <rFont val="Arial"/>
        <family val="2"/>
      </rPr>
      <t>QUADRO 37</t>
    </r>
    <r>
      <rPr>
        <sz val="10"/>
        <color theme="3"/>
        <rFont val="Arial"/>
        <family val="2"/>
      </rPr>
      <t xml:space="preserve"> - Número de empresas que declararam custos de formação profissional, segundo o escalão de pessoal ao serviço, por atividade económica</t>
    </r>
  </si>
  <si>
    <r>
      <rPr>
        <b/>
        <sz val="10"/>
        <color theme="3"/>
        <rFont val="Arial"/>
        <family val="2"/>
      </rPr>
      <t>QUADRO 38</t>
    </r>
    <r>
      <rPr>
        <sz val="10"/>
        <color theme="3"/>
        <rFont val="Arial"/>
        <family val="2"/>
      </rPr>
      <t xml:space="preserve"> - Número de formandos em empresas que declararam custos de formação profissional, segundo o escalão de pessoal ao serviço, por atividade económica</t>
    </r>
  </si>
  <si>
    <r>
      <rPr>
        <b/>
        <sz val="10"/>
        <color theme="3"/>
        <rFont val="Arial"/>
        <family val="2"/>
      </rPr>
      <t>QUADRO 39</t>
    </r>
    <r>
      <rPr>
        <sz val="10"/>
        <color theme="3"/>
        <rFont val="Arial"/>
        <family val="2"/>
      </rPr>
      <t xml:space="preserve"> - Média de custos com formação, por formando, segundo o escalão de pessoal ao serviço, por atividade económica</t>
    </r>
  </si>
  <si>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frequência da formação ou a compensação financeira.</t>
  </si>
  <si>
    <t>Centro de Emprego e/ou de Formação Profissional de Gestão Direta</t>
  </si>
  <si>
    <t xml:space="preserve">Associações de Empregadores ou Outras Associações Empresariais </t>
  </si>
  <si>
    <t>Centro de Formação Profissional de Gestão Participada (Centros Protocolares)</t>
  </si>
  <si>
    <t>10 Indústrias alimentares</t>
  </si>
  <si>
    <t>11 Indústria das bebidas</t>
  </si>
  <si>
    <t>12 Indústria do tabaco</t>
  </si>
  <si>
    <t xml:space="preserve">13 Fabricação de têxteis </t>
  </si>
  <si>
    <t>14 Indústria do vestuário</t>
  </si>
  <si>
    <t>15 Indústria do couro e dos produtos do couro</t>
  </si>
  <si>
    <t>16 Ind. mad. e cortiça e suas obras, exc. mobil.; fabr. cest.e espart.</t>
  </si>
  <si>
    <t>17 Fabricação de pasta, de papel, de cartão e seus artigos</t>
  </si>
  <si>
    <t>18 Impressão e reprodução de suportes gravados</t>
  </si>
  <si>
    <t>19 Fabr. coque, prod. petrolíferos refinados e aglom. de comb.</t>
  </si>
  <si>
    <t>20 Fabr. prod. químicos e fibras sintét./artificiais, exc. prod. farm.</t>
  </si>
  <si>
    <t>21 Fabr. produtos farmacêuticos de base e de  preparações farm.</t>
  </si>
  <si>
    <t>22 Fabricação de artigos de borracha e de matérias plásticas</t>
  </si>
  <si>
    <t xml:space="preserve">23 Fabrico de outros produtos minerais não metálicos </t>
  </si>
  <si>
    <t>24 Indústrias metalúrgicas de base</t>
  </si>
  <si>
    <t>25 Fabricação de produtos metálicos, excepto máquinas e equip.</t>
  </si>
  <si>
    <t>26 Fab. eq. Inform., eq. p/ comunicações e prod. electrón. e ópticos</t>
  </si>
  <si>
    <t>27 Fabricação de equipamento elétrico</t>
  </si>
  <si>
    <t>28 Fabricação de máquinas e de equipamentos, n.e.</t>
  </si>
  <si>
    <t>29 Fab. veíc. auto., reboques, semi-reboques e comp. p/ veíc. auto.</t>
  </si>
  <si>
    <t>30 Fabricação de outro equipamento de transporte</t>
  </si>
  <si>
    <t>31 Fabrico de mobiliário e de colchões</t>
  </si>
  <si>
    <t>32 Outras indústrias transformadoras</t>
  </si>
  <si>
    <t>33 Reparação, manutenção e instalação de máquinas e equip.</t>
  </si>
  <si>
    <t>45 Comércio, manutenção e reparação de veículos auto. e motociclos</t>
  </si>
  <si>
    <t>46 Comércio por grosso, exceto veíc. auto. e motociclos</t>
  </si>
  <si>
    <t>47 Comércio a retalho,  exceto veíc. auto. e motociclos</t>
  </si>
  <si>
    <t>31 Ciências sociais e do comportamento</t>
  </si>
  <si>
    <t>32 Informação e Jornalismo</t>
  </si>
  <si>
    <t>34 Ciências Empresariais</t>
  </si>
  <si>
    <t>341-342  Comercio, Marketing e Publicidade</t>
  </si>
  <si>
    <t>343-345  Finanças, Contabilidade e Gestão</t>
  </si>
  <si>
    <t>346  Secretariado e trabalho administrativo</t>
  </si>
  <si>
    <t>347  Enquadramento na organização/empresa</t>
  </si>
  <si>
    <t>349  Ciências empresariais - programas não classificados noutra área de formação</t>
  </si>
  <si>
    <t>38 Direito</t>
  </si>
  <si>
    <t>42/44/46 Ciências da Vida/Ciências Físicas/Matemática e Estatística</t>
  </si>
  <si>
    <t>48 Informática</t>
  </si>
  <si>
    <t>52 Engenharia e Técnicas afins</t>
  </si>
  <si>
    <t>54 Indústrias Transformadoras</t>
  </si>
  <si>
    <t>58 Arquitetura e Construção</t>
  </si>
  <si>
    <t>86 Serviços de Segurança</t>
  </si>
  <si>
    <t>81-85 Serviços Sociais/Transportes/Ambiente</t>
  </si>
  <si>
    <t>862 Segurança e higiene no trabalho</t>
  </si>
  <si>
    <t>861;863-869  Outras serviços de segurança</t>
  </si>
  <si>
    <t>21 Artes</t>
  </si>
  <si>
    <t>22 Humanidades</t>
  </si>
  <si>
    <t>222 Linguas Estrangeiras</t>
  </si>
  <si>
    <t xml:space="preserve">221; 223-229 Outras humanidades </t>
  </si>
  <si>
    <t>n.d.</t>
  </si>
  <si>
    <t>2021, 2020 e 2019</t>
  </si>
  <si>
    <r>
      <rPr>
        <b/>
        <sz val="10"/>
        <color theme="3"/>
        <rFont val="Arial"/>
        <family val="2"/>
      </rPr>
      <t>QUADRO 40</t>
    </r>
    <r>
      <rPr>
        <sz val="10"/>
        <color theme="3"/>
        <rFont val="Arial"/>
        <family val="2"/>
      </rPr>
      <t xml:space="preserve"> - Evolução dos principais indicadores de formação profissional, por atividade económica</t>
    </r>
  </si>
  <si>
    <t>EVOLUÇÃO DOS PRINCIPAIS INDICADORES DE FORMAÇÃO PROFISSIONAL, POR ATIVIDADE ECONÓMICA</t>
  </si>
  <si>
    <r>
      <rPr>
        <b/>
        <sz val="10"/>
        <color theme="3"/>
        <rFont val="Arial"/>
        <family val="2"/>
      </rPr>
      <t>QUADRO 13</t>
    </r>
    <r>
      <rPr>
        <sz val="10"/>
        <color theme="3"/>
        <rFont val="Arial"/>
        <family val="2"/>
      </rPr>
      <t xml:space="preserve"> - Percentagem de trabalhadores em ações de formação profissional, segundo o escalão de dimensão, por atividade económica</t>
    </r>
  </si>
  <si>
    <t>(Versão corrigida em 09 de setembro de 2024, na sequência de erros detetados nos valores absolutos associados ao sector de atividade económica U - Atividades dos organismos internacionais e outras instituições extraterritoriais – vários quadros).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</si>
</sst>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
    <numFmt numFmtId="167" formatCode="#\ ###\ ###"/>
  </numFmts>
  <fonts count="24" x14ac:knownFonts="1">
    <font>
      <sz val="11"/>
      <color theme="1"/>
      <name val="Calibri"/>
      <family val="2"/>
      <scheme val="minor"/>
    </font>
    <font>
      <sz val="10"/>
      <name val="Arial"/>
      <family val="2"/>
    </font>
    <font>
      <sz val="10"/>
      <name val="Arial"/>
      <family val="2"/>
    </font>
    <font>
      <sz val="9"/>
      <name val="Berlin Sans FB"/>
      <family val="2"/>
    </font>
    <font>
      <sz val="9"/>
      <name val="Agency FB"/>
      <family val="2"/>
    </font>
    <font>
      <sz val="7"/>
      <name val="Berlin Sans FB"/>
      <family val="2"/>
    </font>
    <font>
      <sz val="11"/>
      <color theme="1"/>
      <name val="Calibri"/>
      <family val="2"/>
      <scheme val="minor"/>
    </font>
    <font>
      <sz val="10"/>
      <name val="Arial"/>
      <family val="2"/>
    </font>
    <font>
      <sz val="8"/>
      <name val="Arial"/>
      <family val="2"/>
    </font>
    <font>
      <sz val="10"/>
      <name val="Arial"/>
      <family val="2"/>
    </font>
    <font>
      <sz val="7"/>
      <name val="Arial"/>
      <family val="2"/>
    </font>
    <font>
      <sz val="8"/>
      <color theme="1"/>
      <name val="Arial"/>
      <family val="2"/>
    </font>
    <font>
      <b/>
      <sz val="11"/>
      <color theme="1"/>
      <name val="Arial"/>
      <family val="2"/>
    </font>
    <font>
      <sz val="9"/>
      <color theme="1"/>
      <name val="Arial"/>
      <family val="2"/>
    </font>
    <font>
      <b/>
      <sz val="9"/>
      <color theme="1"/>
      <name val="Arial"/>
      <family val="2"/>
    </font>
    <font>
      <b/>
      <sz val="8"/>
      <name val="Arial"/>
      <family val="2"/>
    </font>
    <font>
      <b/>
      <sz val="8"/>
      <color theme="1"/>
      <name val="Arial"/>
      <family val="2"/>
    </font>
    <font>
      <u/>
      <sz val="11"/>
      <color theme="10"/>
      <name val="Calibri"/>
      <family val="2"/>
      <scheme val="minor"/>
    </font>
    <font>
      <sz val="10"/>
      <color theme="3"/>
      <name val="Arial"/>
      <family val="2"/>
    </font>
    <font>
      <sz val="12"/>
      <color theme="3"/>
      <name val="Arial"/>
      <family val="2"/>
    </font>
    <font>
      <b/>
      <sz val="10"/>
      <color theme="3"/>
      <name val="Arial"/>
      <family val="2"/>
    </font>
    <font>
      <sz val="11"/>
      <color theme="1"/>
      <name val="Arial"/>
      <family val="2"/>
    </font>
    <font>
      <b/>
      <sz val="9"/>
      <name val="Agency FB"/>
      <family val="2"/>
    </font>
    <font>
      <i/>
      <sz val="10"/>
      <color theme="1" tint="0.499984740745262"/>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9BA56"/>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84">
    <xf numFmtId="0" fontId="0" fillId="0" borderId="0"/>
    <xf numFmtId="0" fontId="1" fillId="0" borderId="0"/>
    <xf numFmtId="165" fontId="1" fillId="0" borderId="0" applyFont="0" applyFill="0" applyBorder="0" applyAlignment="0" applyProtection="0"/>
    <xf numFmtId="0" fontId="2" fillId="0" borderId="0"/>
    <xf numFmtId="0" fontId="1" fillId="0" borderId="0"/>
    <xf numFmtId="0" fontId="7" fillId="0" borderId="0"/>
    <xf numFmtId="0" fontId="9"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1" fillId="0" borderId="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1" fillId="0" borderId="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2" borderId="3" applyNumberFormat="0" applyFont="0" applyAlignment="0" applyProtection="0"/>
    <xf numFmtId="0" fontId="6" fillId="2" borderId="3" applyNumberFormat="0" applyFont="0" applyAlignment="0" applyProtection="0"/>
    <xf numFmtId="0" fontId="17" fillId="0" borderId="0" applyNumberFormat="0" applyFill="0" applyBorder="0" applyAlignment="0" applyProtection="0"/>
    <xf numFmtId="0" fontId="1" fillId="0" borderId="0"/>
  </cellStyleXfs>
  <cellXfs count="204">
    <xf numFmtId="0" fontId="0" fillId="0" borderId="0" xfId="0"/>
    <xf numFmtId="0" fontId="4" fillId="0" borderId="0" xfId="1" applyFont="1"/>
    <xf numFmtId="1" fontId="3" fillId="0" borderId="0" xfId="1" applyNumberFormat="1" applyFont="1" applyAlignment="1">
      <alignment vertical="center"/>
    </xf>
    <xf numFmtId="0" fontId="4" fillId="0" borderId="0" xfId="1" applyFont="1" applyAlignment="1">
      <alignment horizontal="right"/>
    </xf>
    <xf numFmtId="1" fontId="3" fillId="0" borderId="0" xfId="1" applyNumberFormat="1" applyFont="1" applyAlignment="1">
      <alignment horizontal="right" vertical="center"/>
    </xf>
    <xf numFmtId="0" fontId="3" fillId="0" borderId="0" xfId="1" applyFont="1"/>
    <xf numFmtId="0" fontId="5" fillId="0" borderId="0" xfId="1" applyFont="1" applyAlignment="1">
      <alignment vertical="top" wrapText="1"/>
    </xf>
    <xf numFmtId="3" fontId="4" fillId="0" borderId="0" xfId="1" applyNumberFormat="1" applyFont="1"/>
    <xf numFmtId="167" fontId="8" fillId="0" borderId="0" xfId="0" applyNumberFormat="1" applyFont="1" applyAlignment="1">
      <alignment horizontal="right"/>
    </xf>
    <xf numFmtId="3" fontId="4" fillId="0" borderId="0" xfId="1" applyNumberFormat="1" applyFont="1" applyAlignment="1">
      <alignment horizontal="right"/>
    </xf>
    <xf numFmtId="0" fontId="8" fillId="0" borderId="0" xfId="1" applyFont="1"/>
    <xf numFmtId="0" fontId="8" fillId="0" borderId="0" xfId="1" applyFont="1" applyAlignment="1">
      <alignment horizontal="right"/>
    </xf>
    <xf numFmtId="166" fontId="8" fillId="0" borderId="0" xfId="1" applyNumberFormat="1" applyFont="1" applyAlignment="1">
      <alignment vertical="center"/>
    </xf>
    <xf numFmtId="166" fontId="8" fillId="0" borderId="0" xfId="1" applyNumberFormat="1" applyFont="1" applyAlignment="1">
      <alignment horizontal="right" vertical="center"/>
    </xf>
    <xf numFmtId="3" fontId="8" fillId="0" borderId="0" xfId="1" applyNumberFormat="1" applyFont="1" applyAlignment="1">
      <alignment horizontal="right" vertical="center"/>
    </xf>
    <xf numFmtId="3" fontId="8" fillId="0" borderId="0" xfId="1" applyNumberFormat="1" applyFont="1" applyAlignment="1">
      <alignment vertical="center"/>
    </xf>
    <xf numFmtId="1" fontId="8" fillId="0" borderId="0" xfId="1" applyNumberFormat="1" applyFont="1" applyAlignment="1">
      <alignment horizontal="right"/>
    </xf>
    <xf numFmtId="1" fontId="8" fillId="0" borderId="0" xfId="1" applyNumberFormat="1" applyFont="1" applyAlignment="1">
      <alignment vertical="center"/>
    </xf>
    <xf numFmtId="3" fontId="8" fillId="0" borderId="0" xfId="1" applyNumberFormat="1" applyFont="1" applyAlignment="1">
      <alignment horizontal="right"/>
    </xf>
    <xf numFmtId="3" fontId="8" fillId="0" borderId="0" xfId="1" applyNumberFormat="1" applyFont="1"/>
    <xf numFmtId="164" fontId="8" fillId="0" borderId="0" xfId="1" applyNumberFormat="1" applyFont="1" applyAlignment="1">
      <alignment vertical="center"/>
    </xf>
    <xf numFmtId="0" fontId="8" fillId="0" borderId="0" xfId="1" applyFont="1" applyAlignment="1">
      <alignment vertical="top" wrapText="1"/>
    </xf>
    <xf numFmtId="0" fontId="8" fillId="0" borderId="0" xfId="5" applyFont="1"/>
    <xf numFmtId="0" fontId="8" fillId="0" borderId="0" xfId="5" applyFont="1" applyAlignment="1">
      <alignment horizontal="right"/>
    </xf>
    <xf numFmtId="0" fontId="8" fillId="0" borderId="0" xfId="1" applyFont="1" applyAlignment="1">
      <alignment wrapText="1"/>
    </xf>
    <xf numFmtId="0" fontId="8" fillId="0" borderId="0" xfId="1" applyFont="1" applyAlignment="1">
      <alignment horizontal="right" wrapText="1"/>
    </xf>
    <xf numFmtId="0" fontId="8" fillId="0" borderId="0" xfId="4" applyFont="1"/>
    <xf numFmtId="0" fontId="8" fillId="0" borderId="0" xfId="4" applyFont="1" applyAlignment="1">
      <alignment horizontal="right"/>
    </xf>
    <xf numFmtId="166" fontId="8" fillId="0" borderId="0" xfId="4" applyNumberFormat="1" applyFont="1" applyAlignment="1">
      <alignment vertical="center"/>
    </xf>
    <xf numFmtId="3" fontId="8" fillId="0" borderId="0" xfId="4" applyNumberFormat="1" applyFont="1" applyAlignment="1">
      <alignment vertical="center"/>
    </xf>
    <xf numFmtId="0" fontId="8" fillId="0" borderId="0" xfId="4" applyFont="1" applyAlignment="1">
      <alignment vertical="top" wrapText="1"/>
    </xf>
    <xf numFmtId="164" fontId="8" fillId="0" borderId="0" xfId="1" applyNumberFormat="1" applyFont="1" applyAlignment="1">
      <alignment horizontal="right" vertical="center"/>
    </xf>
    <xf numFmtId="0" fontId="10" fillId="0" borderId="0" xfId="1" applyFont="1"/>
    <xf numFmtId="0" fontId="10" fillId="0" borderId="0" xfId="4" applyFont="1"/>
    <xf numFmtId="4" fontId="8" fillId="0" borderId="0" xfId="1" applyNumberFormat="1" applyFont="1" applyAlignment="1">
      <alignment vertical="center"/>
    </xf>
    <xf numFmtId="166" fontId="4" fillId="0" borderId="0" xfId="1" applyNumberFormat="1" applyFont="1"/>
    <xf numFmtId="0" fontId="12" fillId="0" borderId="0" xfId="0" applyFont="1" applyAlignment="1">
      <alignment horizontal="right" vertical="center"/>
    </xf>
    <xf numFmtId="0" fontId="15" fillId="15" borderId="0" xfId="1" applyFont="1" applyFill="1" applyAlignment="1">
      <alignment horizontal="right" vertical="top"/>
    </xf>
    <xf numFmtId="3" fontId="16" fillId="0" borderId="1" xfId="1" applyNumberFormat="1" applyFont="1" applyBorder="1" applyAlignment="1">
      <alignment vertical="center"/>
    </xf>
    <xf numFmtId="3" fontId="15" fillId="0" borderId="1" xfId="1" applyNumberFormat="1" applyFont="1" applyBorder="1" applyAlignment="1">
      <alignment vertical="center"/>
    </xf>
    <xf numFmtId="0" fontId="15"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0" fontId="15" fillId="15" borderId="2" xfId="1" applyFont="1" applyFill="1" applyBorder="1"/>
    <xf numFmtId="0" fontId="15" fillId="15" borderId="0" xfId="1" applyFont="1" applyFill="1" applyAlignment="1">
      <alignment horizontal="right"/>
    </xf>
    <xf numFmtId="0" fontId="8" fillId="15" borderId="0" xfId="1" applyFont="1" applyFill="1" applyAlignment="1">
      <alignment horizontal="right" vertical="top"/>
    </xf>
    <xf numFmtId="3" fontId="8" fillId="0" borderId="2" xfId="1" quotePrefix="1" applyNumberFormat="1" applyFont="1" applyBorder="1" applyAlignment="1">
      <alignment horizontal="right" vertical="center"/>
    </xf>
    <xf numFmtId="0" fontId="15" fillId="15" borderId="0" xfId="1" applyFont="1" applyFill="1" applyAlignment="1">
      <alignment horizontal="center" vertical="center"/>
    </xf>
    <xf numFmtId="0" fontId="15" fillId="15" borderId="0" xfId="5" applyFont="1" applyFill="1" applyAlignment="1">
      <alignment horizontal="right" vertical="center"/>
    </xf>
    <xf numFmtId="0" fontId="15" fillId="15" borderId="0" xfId="4" applyFont="1" applyFill="1" applyAlignment="1">
      <alignment horizontal="right" vertical="top"/>
    </xf>
    <xf numFmtId="0" fontId="15" fillId="15" borderId="0" xfId="4" applyFont="1" applyFill="1" applyAlignment="1">
      <alignment horizontal="center" vertical="center" wrapText="1"/>
    </xf>
    <xf numFmtId="164" fontId="8" fillId="0" borderId="2" xfId="1" applyNumberFormat="1" applyFont="1" applyBorder="1" applyAlignment="1">
      <alignment horizontal="right" vertical="center"/>
    </xf>
    <xf numFmtId="1" fontId="8" fillId="0" borderId="0" xfId="1" applyNumberFormat="1" applyFont="1" applyAlignment="1">
      <alignment horizontal="right" vertical="center"/>
    </xf>
    <xf numFmtId="0" fontId="15" fillId="15" borderId="0" xfId="1" applyFont="1" applyFill="1" applyAlignment="1">
      <alignment horizontal="right" vertical="center"/>
    </xf>
    <xf numFmtId="164" fontId="4" fillId="0" borderId="0" xfId="1" applyNumberFormat="1" applyFont="1"/>
    <xf numFmtId="3" fontId="15" fillId="0" borderId="1" xfId="1" applyNumberFormat="1" applyFont="1" applyBorder="1" applyAlignment="1">
      <alignment horizontal="right" vertical="center"/>
    </xf>
    <xf numFmtId="3" fontId="8" fillId="0" borderId="0" xfId="1" quotePrefix="1" applyNumberFormat="1" applyFont="1" applyAlignment="1">
      <alignment horizontal="right" vertical="center"/>
    </xf>
    <xf numFmtId="3" fontId="15" fillId="0" borderId="0" xfId="1" applyNumberFormat="1" applyFont="1" applyAlignment="1">
      <alignment vertical="center"/>
    </xf>
    <xf numFmtId="3" fontId="15" fillId="0" borderId="0" xfId="1" applyNumberFormat="1" applyFont="1" applyAlignment="1">
      <alignment horizontal="right" vertical="center"/>
    </xf>
    <xf numFmtId="3" fontId="15" fillId="0" borderId="2" xfId="1" applyNumberFormat="1" applyFont="1" applyBorder="1" applyAlignment="1">
      <alignment vertical="center"/>
    </xf>
    <xf numFmtId="3" fontId="16" fillId="0" borderId="0" xfId="1" applyNumberFormat="1" applyFont="1" applyAlignment="1">
      <alignment vertical="center"/>
    </xf>
    <xf numFmtId="3" fontId="16" fillId="0" borderId="0" xfId="1" applyNumberFormat="1" applyFont="1" applyAlignment="1">
      <alignment horizontal="right" vertical="center"/>
    </xf>
    <xf numFmtId="164" fontId="15" fillId="0" borderId="1" xfId="1" applyNumberFormat="1" applyFont="1" applyBorder="1" applyAlignment="1">
      <alignment vertical="center"/>
    </xf>
    <xf numFmtId="164" fontId="15" fillId="0" borderId="0" xfId="1" applyNumberFormat="1" applyFont="1" applyAlignment="1">
      <alignment vertical="center"/>
    </xf>
    <xf numFmtId="164" fontId="15" fillId="0" borderId="0" xfId="1" applyNumberFormat="1" applyFont="1" applyAlignment="1">
      <alignment horizontal="right" vertical="center"/>
    </xf>
    <xf numFmtId="166" fontId="15" fillId="0" borderId="0" xfId="1" applyNumberFormat="1" applyFont="1" applyAlignment="1">
      <alignment vertical="center"/>
    </xf>
    <xf numFmtId="166" fontId="15" fillId="0" borderId="1" xfId="1" applyNumberFormat="1" applyFont="1" applyBorder="1" applyAlignment="1">
      <alignment horizontal="right" vertical="center"/>
    </xf>
    <xf numFmtId="0" fontId="4" fillId="0" borderId="0" xfId="1" applyFont="1" applyAlignment="1">
      <alignment horizontal="right" vertical="center"/>
    </xf>
    <xf numFmtId="164" fontId="15" fillId="0" borderId="1" xfId="1" applyNumberFormat="1" applyFont="1" applyBorder="1" applyAlignment="1">
      <alignment horizontal="right" vertical="center"/>
    </xf>
    <xf numFmtId="3" fontId="15" fillId="0" borderId="1" xfId="4" applyNumberFormat="1" applyFont="1" applyBorder="1" applyAlignment="1">
      <alignment vertical="center"/>
    </xf>
    <xf numFmtId="166" fontId="15" fillId="0" borderId="1" xfId="4" applyNumberFormat="1" applyFont="1" applyBorder="1" applyAlignment="1">
      <alignment vertical="center"/>
    </xf>
    <xf numFmtId="4" fontId="15" fillId="0" borderId="0" xfId="1" applyNumberFormat="1" applyFont="1" applyAlignment="1">
      <alignment vertical="center"/>
    </xf>
    <xf numFmtId="0" fontId="18" fillId="0" borderId="0" xfId="82" applyFont="1" applyBorder="1" applyAlignment="1">
      <alignment horizontal="left" vertical="center" wrapText="1"/>
    </xf>
    <xf numFmtId="0" fontId="18" fillId="0" borderId="0" xfId="46" applyFont="1" applyAlignment="1">
      <alignment horizontal="left" vertical="center" wrapText="1"/>
    </xf>
    <xf numFmtId="0" fontId="19" fillId="0" borderId="0" xfId="46" applyFont="1" applyAlignment="1">
      <alignment horizontal="left" vertical="center" wrapText="1"/>
    </xf>
    <xf numFmtId="0" fontId="18" fillId="0" borderId="0" xfId="82" applyFont="1"/>
    <xf numFmtId="0" fontId="10" fillId="0" borderId="0" xfId="1" applyFont="1" applyAlignment="1">
      <alignment vertical="top" wrapText="1"/>
    </xf>
    <xf numFmtId="3" fontId="11" fillId="0" borderId="0" xfId="1" applyNumberFormat="1" applyFont="1" applyAlignment="1">
      <alignment vertical="center"/>
    </xf>
    <xf numFmtId="3" fontId="11" fillId="0" borderId="0" xfId="1" applyNumberFormat="1" applyFont="1" applyAlignment="1">
      <alignment horizontal="right" vertical="center"/>
    </xf>
    <xf numFmtId="3" fontId="11" fillId="0" borderId="2" xfId="1" applyNumberFormat="1" applyFont="1" applyBorder="1" applyAlignment="1">
      <alignment vertical="center"/>
    </xf>
    <xf numFmtId="3" fontId="11" fillId="0" borderId="0" xfId="1" applyNumberFormat="1" applyFont="1" applyAlignment="1">
      <alignment vertical="center" wrapText="1"/>
    </xf>
    <xf numFmtId="3" fontId="11" fillId="0" borderId="2" xfId="1" applyNumberFormat="1" applyFont="1" applyBorder="1" applyAlignment="1">
      <alignment vertical="center" wrapText="1"/>
    </xf>
    <xf numFmtId="164" fontId="8" fillId="0" borderId="0" xfId="1" applyNumberFormat="1" applyFont="1" applyAlignment="1">
      <alignment vertical="center" wrapText="1"/>
    </xf>
    <xf numFmtId="164" fontId="8" fillId="0" borderId="2"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right" vertical="center" wrapText="1"/>
    </xf>
    <xf numFmtId="0" fontId="8" fillId="0" borderId="2" xfId="1" applyFont="1" applyBorder="1"/>
    <xf numFmtId="0" fontId="11" fillId="0" borderId="0" xfId="0" applyFont="1" applyAlignment="1">
      <alignment horizontal="right"/>
    </xf>
    <xf numFmtId="166" fontId="8" fillId="0" borderId="0" xfId="1" applyNumberFormat="1" applyFont="1" applyAlignment="1">
      <alignment horizontal="right" vertical="center" wrapText="1" shrinkToFit="1"/>
    </xf>
    <xf numFmtId="0" fontId="8" fillId="0" borderId="0" xfId="1" applyFont="1" applyAlignment="1">
      <alignment horizontal="right" vertical="center" wrapText="1" shrinkToFit="1"/>
    </xf>
    <xf numFmtId="49" fontId="8" fillId="0" borderId="0" xfId="1" applyNumberFormat="1" applyFont="1"/>
    <xf numFmtId="0" fontId="8" fillId="0" borderId="0" xfId="1" applyFont="1" applyAlignment="1">
      <alignment vertical="center" wrapText="1"/>
    </xf>
    <xf numFmtId="0" fontId="8" fillId="15" borderId="2" xfId="1" applyFont="1" applyFill="1" applyBorder="1"/>
    <xf numFmtId="0" fontId="8" fillId="0" borderId="2" xfId="1" applyFont="1" applyBorder="1" applyAlignment="1">
      <alignment vertical="center" wrapText="1"/>
    </xf>
    <xf numFmtId="0" fontId="15" fillId="15" borderId="2" xfId="5" applyFont="1" applyFill="1" applyBorder="1" applyAlignment="1">
      <alignment vertical="center"/>
    </xf>
    <xf numFmtId="0" fontId="8" fillId="0" borderId="2" xfId="5" applyFont="1" applyBorder="1"/>
    <xf numFmtId="0" fontId="15" fillId="15" borderId="2" xfId="4" applyFont="1" applyFill="1" applyBorder="1"/>
    <xf numFmtId="0" fontId="15" fillId="15" borderId="2" xfId="1" applyFont="1" applyFill="1" applyBorder="1" applyAlignment="1">
      <alignment vertical="center" wrapText="1"/>
    </xf>
    <xf numFmtId="0" fontId="21" fillId="0" borderId="0" xfId="0" applyFont="1" applyAlignment="1">
      <alignment vertical="center"/>
    </xf>
    <xf numFmtId="0" fontId="10" fillId="16" borderId="0" xfId="0" applyFont="1" applyFill="1" applyAlignment="1">
      <alignment horizontal="left" vertical="center" indent="2"/>
    </xf>
    <xf numFmtId="0" fontId="8" fillId="0" borderId="0" xfId="1" applyFont="1" applyAlignment="1">
      <alignment horizontal="left" wrapText="1"/>
    </xf>
    <xf numFmtId="0" fontId="4" fillId="0" borderId="0" xfId="1" applyFont="1" applyAlignment="1">
      <alignment horizontal="left"/>
    </xf>
    <xf numFmtId="0" fontId="8" fillId="0" borderId="0" xfId="1" applyFont="1" applyAlignment="1">
      <alignment horizontal="left"/>
    </xf>
    <xf numFmtId="0" fontId="15" fillId="15" borderId="2" xfId="1" applyFont="1" applyFill="1" applyBorder="1" applyAlignment="1">
      <alignment horizontal="left"/>
    </xf>
    <xf numFmtId="0" fontId="8" fillId="0" borderId="2" xfId="1" applyFont="1" applyBorder="1" applyAlignment="1">
      <alignment horizontal="left"/>
    </xf>
    <xf numFmtId="0" fontId="15" fillId="0" borderId="0" xfId="1" applyFont="1" applyAlignment="1">
      <alignment horizontal="left"/>
    </xf>
    <xf numFmtId="0" fontId="5" fillId="0" borderId="0" xfId="1" applyFont="1" applyAlignment="1">
      <alignment horizontal="left" vertical="top" wrapText="1"/>
    </xf>
    <xf numFmtId="0" fontId="3" fillId="0" borderId="0" xfId="1" applyFont="1" applyAlignment="1">
      <alignment horizontal="left"/>
    </xf>
    <xf numFmtId="0" fontId="10" fillId="0" borderId="0" xfId="1" applyFont="1" applyAlignment="1">
      <alignment horizontal="left" vertical="center"/>
    </xf>
    <xf numFmtId="3" fontId="15" fillId="16" borderId="0" xfId="1" applyNumberFormat="1" applyFont="1" applyFill="1" applyAlignment="1">
      <alignment horizontal="right" vertical="center"/>
    </xf>
    <xf numFmtId="3" fontId="8" fillId="16" borderId="0" xfId="1" applyNumberFormat="1" applyFont="1" applyFill="1" applyAlignment="1">
      <alignment horizontal="right" vertical="center"/>
    </xf>
    <xf numFmtId="3" fontId="15" fillId="16" borderId="0" xfId="1" applyNumberFormat="1" applyFont="1" applyFill="1" applyAlignment="1">
      <alignment vertical="center"/>
    </xf>
    <xf numFmtId="3" fontId="8" fillId="16" borderId="0" xfId="1" applyNumberFormat="1" applyFont="1" applyFill="1" applyAlignment="1">
      <alignment vertical="center"/>
    </xf>
    <xf numFmtId="164" fontId="8" fillId="16" borderId="0" xfId="1" applyNumberFormat="1" applyFont="1" applyFill="1" applyAlignment="1">
      <alignment horizontal="right" vertical="center"/>
    </xf>
    <xf numFmtId="3" fontId="11" fillId="16" borderId="0" xfId="1" applyNumberFormat="1" applyFont="1" applyFill="1" applyAlignment="1">
      <alignment horizontal="right" vertical="center"/>
    </xf>
    <xf numFmtId="164" fontId="15" fillId="16" borderId="0" xfId="1" applyNumberFormat="1" applyFont="1" applyFill="1" applyAlignment="1">
      <alignment vertical="center"/>
    </xf>
    <xf numFmtId="164" fontId="8" fillId="16" borderId="0" xfId="1" applyNumberFormat="1" applyFont="1" applyFill="1" applyAlignment="1">
      <alignment vertical="center"/>
    </xf>
    <xf numFmtId="164" fontId="15" fillId="0" borderId="2" xfId="1" applyNumberFormat="1" applyFont="1" applyBorder="1" applyAlignment="1">
      <alignment vertical="center"/>
    </xf>
    <xf numFmtId="166" fontId="8" fillId="16" borderId="0" xfId="1" applyNumberFormat="1" applyFont="1" applyFill="1" applyAlignment="1">
      <alignment vertical="center"/>
    </xf>
    <xf numFmtId="166" fontId="15" fillId="16" borderId="0" xfId="1" applyNumberFormat="1" applyFont="1" applyFill="1" applyAlignment="1">
      <alignment vertical="center"/>
    </xf>
    <xf numFmtId="0" fontId="15" fillId="0" borderId="0" xfId="1" applyFont="1" applyAlignment="1">
      <alignment vertical="center"/>
    </xf>
    <xf numFmtId="0" fontId="15" fillId="0" borderId="0" xfId="5" applyFont="1"/>
    <xf numFmtId="18" fontId="15" fillId="0" borderId="0" xfId="1" applyNumberFormat="1" applyFont="1"/>
    <xf numFmtId="0" fontId="15" fillId="0" borderId="0" xfId="1" applyFont="1" applyAlignment="1">
      <alignment wrapText="1"/>
    </xf>
    <xf numFmtId="0" fontId="15" fillId="0" borderId="2" xfId="1" applyFont="1" applyBorder="1" applyAlignment="1">
      <alignment wrapText="1"/>
    </xf>
    <xf numFmtId="0" fontId="8" fillId="0" borderId="0" xfId="1" applyFont="1" applyAlignment="1">
      <alignment horizontal="left" indent="2"/>
    </xf>
    <xf numFmtId="0" fontId="8" fillId="0" borderId="0" xfId="1" applyFont="1" applyAlignment="1">
      <alignment horizontal="left" indent="4"/>
    </xf>
    <xf numFmtId="49" fontId="8" fillId="0" borderId="0" xfId="1" applyNumberFormat="1" applyFont="1" applyAlignment="1">
      <alignment horizontal="left" indent="2"/>
    </xf>
    <xf numFmtId="0" fontId="15" fillId="0" borderId="0" xfId="4" applyFont="1"/>
    <xf numFmtId="166" fontId="8" fillId="16" borderId="0" xfId="4" applyNumberFormat="1" applyFont="1" applyFill="1" applyAlignment="1">
      <alignment vertical="center"/>
    </xf>
    <xf numFmtId="0" fontId="15" fillId="0" borderId="0" xfId="1" applyFont="1" applyAlignment="1">
      <alignment horizontal="right"/>
    </xf>
    <xf numFmtId="0" fontId="22" fillId="0" borderId="0" xfId="1" applyFont="1" applyAlignment="1">
      <alignment horizontal="right"/>
    </xf>
    <xf numFmtId="0" fontId="22" fillId="0" borderId="0" xfId="1" applyFont="1"/>
    <xf numFmtId="164" fontId="15" fillId="16" borderId="0" xfId="1" applyNumberFormat="1" applyFont="1" applyFill="1" applyAlignment="1">
      <alignment horizontal="right" vertical="center"/>
    </xf>
    <xf numFmtId="4" fontId="8" fillId="16" borderId="0" xfId="1" applyNumberFormat="1" applyFont="1" applyFill="1" applyAlignment="1">
      <alignment vertical="center"/>
    </xf>
    <xf numFmtId="4" fontId="15" fillId="16" borderId="0" xfId="1" applyNumberFormat="1" applyFont="1" applyFill="1" applyAlignment="1">
      <alignment vertical="center"/>
    </xf>
    <xf numFmtId="166" fontId="8" fillId="0" borderId="0" xfId="1" quotePrefix="1" applyNumberFormat="1" applyFont="1" applyAlignment="1">
      <alignment horizontal="right" vertical="center"/>
    </xf>
    <xf numFmtId="164" fontId="8" fillId="0" borderId="0" xfId="1" quotePrefix="1" applyNumberFormat="1" applyFont="1" applyAlignment="1">
      <alignment horizontal="right" vertical="center"/>
    </xf>
    <xf numFmtId="164" fontId="8" fillId="0" borderId="2" xfId="1" quotePrefix="1" applyNumberFormat="1" applyFont="1" applyBorder="1" applyAlignment="1">
      <alignment horizontal="right" vertical="center"/>
    </xf>
    <xf numFmtId="164" fontId="8" fillId="16" borderId="0" xfId="1" quotePrefix="1" applyNumberFormat="1" applyFont="1" applyFill="1" applyAlignment="1">
      <alignment horizontal="right" vertical="center"/>
    </xf>
    <xf numFmtId="166" fontId="8" fillId="16" borderId="0" xfId="1" quotePrefix="1" applyNumberFormat="1" applyFont="1" applyFill="1" applyAlignment="1">
      <alignment horizontal="right" vertical="center"/>
    </xf>
    <xf numFmtId="166" fontId="8" fillId="0" borderId="2" xfId="1" quotePrefix="1" applyNumberFormat="1" applyFont="1" applyBorder="1" applyAlignment="1">
      <alignment horizontal="right" vertical="center"/>
    </xf>
    <xf numFmtId="4" fontId="8" fillId="16" borderId="0" xfId="1" quotePrefix="1" applyNumberFormat="1" applyFont="1" applyFill="1" applyAlignment="1">
      <alignment horizontal="right" vertical="center"/>
    </xf>
    <xf numFmtId="4" fontId="8" fillId="0" borderId="2" xfId="1" quotePrefix="1" applyNumberFormat="1" applyFont="1" applyBorder="1" applyAlignment="1">
      <alignment horizontal="right" vertical="center"/>
    </xf>
    <xf numFmtId="4" fontId="15" fillId="0" borderId="2" xfId="1" quotePrefix="1" applyNumberFormat="1" applyFont="1" applyBorder="1" applyAlignment="1">
      <alignment horizontal="right" vertical="center"/>
    </xf>
    <xf numFmtId="164" fontId="21" fillId="16" borderId="0" xfId="0" applyNumberFormat="1" applyFont="1" applyFill="1" applyAlignment="1">
      <alignment vertical="center"/>
    </xf>
    <xf numFmtId="164" fontId="11" fillId="0" borderId="0" xfId="1" applyNumberFormat="1" applyFont="1" applyAlignment="1">
      <alignment horizontal="right" vertical="center"/>
    </xf>
    <xf numFmtId="164" fontId="11" fillId="0" borderId="0" xfId="1" applyNumberFormat="1" applyFont="1" applyAlignment="1">
      <alignment vertical="center"/>
    </xf>
    <xf numFmtId="164" fontId="4" fillId="16" borderId="0" xfId="1" applyNumberFormat="1" applyFont="1" applyFill="1"/>
    <xf numFmtId="3" fontId="8" fillId="0" borderId="0" xfId="4" applyNumberFormat="1" applyFont="1"/>
    <xf numFmtId="3" fontId="8" fillId="0" borderId="2" xfId="1" applyNumberFormat="1" applyFont="1" applyBorder="1" applyAlignment="1">
      <alignment vertical="center"/>
    </xf>
    <xf numFmtId="3" fontId="15" fillId="0" borderId="2" xfId="1" applyNumberFormat="1" applyFont="1" applyBorder="1" applyAlignment="1">
      <alignment horizontal="right" vertical="center"/>
    </xf>
    <xf numFmtId="3" fontId="8" fillId="0" borderId="2" xfId="1" applyNumberFormat="1" applyFont="1" applyBorder="1" applyAlignment="1">
      <alignment horizontal="right" vertical="center"/>
    </xf>
    <xf numFmtId="164" fontId="8" fillId="0" borderId="2" xfId="1" applyNumberFormat="1" applyFont="1" applyBorder="1" applyAlignment="1">
      <alignment vertical="center"/>
    </xf>
    <xf numFmtId="166" fontId="15" fillId="0" borderId="2" xfId="1" applyNumberFormat="1" applyFont="1" applyBorder="1" applyAlignment="1">
      <alignment vertical="center"/>
    </xf>
    <xf numFmtId="166" fontId="8" fillId="0" borderId="2" xfId="1" applyNumberFormat="1" applyFont="1" applyBorder="1" applyAlignment="1">
      <alignment vertical="center"/>
    </xf>
    <xf numFmtId="3" fontId="8" fillId="0" borderId="2" xfId="4" applyNumberFormat="1" applyFont="1" applyBorder="1" applyAlignment="1">
      <alignment vertical="center"/>
    </xf>
    <xf numFmtId="166" fontId="8" fillId="0" borderId="2" xfId="4" applyNumberFormat="1" applyFont="1" applyBorder="1" applyAlignment="1">
      <alignment vertical="center"/>
    </xf>
    <xf numFmtId="164" fontId="15" fillId="0" borderId="2" xfId="1" applyNumberFormat="1" applyFont="1" applyBorder="1" applyAlignment="1">
      <alignment horizontal="right" vertical="center"/>
    </xf>
    <xf numFmtId="166" fontId="8" fillId="0" borderId="2" xfId="1" applyNumberFormat="1" applyFont="1" applyBorder="1" applyAlignment="1">
      <alignment horizontal="right" vertical="center"/>
    </xf>
    <xf numFmtId="4" fontId="8" fillId="0" borderId="0" xfId="1" quotePrefix="1" applyNumberFormat="1" applyFont="1" applyAlignment="1">
      <alignment horizontal="right" vertical="center"/>
    </xf>
    <xf numFmtId="3" fontId="8" fillId="16" borderId="0" xfId="1" quotePrefix="1" applyNumberFormat="1" applyFont="1" applyFill="1" applyAlignment="1">
      <alignment horizontal="right" vertical="center"/>
    </xf>
    <xf numFmtId="3" fontId="16" fillId="0" borderId="1" xfId="1" applyNumberFormat="1" applyFont="1" applyBorder="1" applyAlignment="1">
      <alignment horizontal="right" vertical="center"/>
    </xf>
    <xf numFmtId="3" fontId="16" fillId="0" borderId="2" xfId="1" applyNumberFormat="1" applyFont="1" applyBorder="1" applyAlignment="1">
      <alignment horizontal="right" vertical="center"/>
    </xf>
    <xf numFmtId="3" fontId="11" fillId="0" borderId="0" xfId="1" quotePrefix="1" applyNumberFormat="1" applyFont="1" applyAlignment="1">
      <alignment horizontal="right" vertical="center"/>
    </xf>
    <xf numFmtId="166" fontId="8" fillId="16" borderId="0" xfId="1" applyNumberFormat="1" applyFont="1" applyFill="1" applyAlignment="1">
      <alignment horizontal="right" vertical="center"/>
    </xf>
    <xf numFmtId="3" fontId="8" fillId="16" borderId="0" xfId="1" applyNumberFormat="1" applyFont="1" applyFill="1" applyAlignment="1">
      <alignment horizontal="right"/>
    </xf>
    <xf numFmtId="3" fontId="8" fillId="16" borderId="0" xfId="1" quotePrefix="1" applyNumberFormat="1" applyFont="1" applyFill="1" applyAlignment="1">
      <alignment horizontal="right"/>
    </xf>
    <xf numFmtId="3" fontId="15" fillId="0" borderId="1" xfId="1" applyNumberFormat="1" applyFont="1" applyBorder="1" applyAlignment="1">
      <alignment horizontal="right"/>
    </xf>
    <xf numFmtId="3" fontId="8" fillId="0" borderId="2" xfId="1" applyNumberFormat="1" applyFont="1" applyBorder="1" applyAlignment="1">
      <alignment horizontal="right"/>
    </xf>
    <xf numFmtId="3" fontId="8" fillId="0" borderId="2" xfId="1" quotePrefix="1" applyNumberFormat="1" applyFont="1" applyBorder="1" applyAlignment="1">
      <alignment horizontal="right"/>
    </xf>
    <xf numFmtId="166" fontId="15" fillId="0" borderId="1" xfId="5" applyNumberFormat="1" applyFont="1" applyBorder="1" applyAlignment="1">
      <alignment horizontal="right" vertical="center"/>
    </xf>
    <xf numFmtId="166" fontId="8" fillId="0" borderId="0" xfId="5" applyNumberFormat="1" applyFont="1" applyAlignment="1">
      <alignment horizontal="right" vertical="center"/>
    </xf>
    <xf numFmtId="166" fontId="8" fillId="16" borderId="0" xfId="5" applyNumberFormat="1" applyFont="1" applyFill="1" applyAlignment="1">
      <alignment horizontal="right" vertical="center"/>
    </xf>
    <xf numFmtId="166" fontId="8" fillId="16" borderId="0" xfId="5" quotePrefix="1" applyNumberFormat="1" applyFont="1" applyFill="1" applyAlignment="1">
      <alignment horizontal="right" vertical="center"/>
    </xf>
    <xf numFmtId="166" fontId="8" fillId="0" borderId="2" xfId="5" applyNumberFormat="1" applyFont="1" applyBorder="1" applyAlignment="1">
      <alignment horizontal="right" vertical="center"/>
    </xf>
    <xf numFmtId="166" fontId="8" fillId="0" borderId="2" xfId="5" quotePrefix="1" applyNumberFormat="1" applyFont="1" applyBorder="1" applyAlignment="1">
      <alignment horizontal="right" vertical="center"/>
    </xf>
    <xf numFmtId="166" fontId="15" fillId="0" borderId="0" xfId="1" applyNumberFormat="1" applyFont="1" applyAlignment="1">
      <alignment horizontal="right" vertical="center"/>
    </xf>
    <xf numFmtId="166" fontId="15" fillId="16" borderId="0" xfId="1" applyNumberFormat="1" applyFont="1" applyFill="1" applyAlignment="1">
      <alignment horizontal="right" vertical="center"/>
    </xf>
    <xf numFmtId="166" fontId="15" fillId="0" borderId="2" xfId="1" applyNumberFormat="1" applyFont="1" applyBorder="1" applyAlignment="1">
      <alignment horizontal="right" vertical="center"/>
    </xf>
    <xf numFmtId="3" fontId="15" fillId="0" borderId="2" xfId="1" quotePrefix="1" applyNumberFormat="1" applyFont="1" applyBorder="1" applyAlignment="1">
      <alignment horizontal="righ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15" borderId="0" xfId="1" applyFont="1" applyFill="1" applyAlignment="1">
      <alignment horizontal="center" vertical="center" wrapText="1"/>
    </xf>
    <xf numFmtId="0" fontId="15" fillId="15" borderId="0" xfId="1" applyFont="1" applyFill="1" applyAlignment="1">
      <alignment horizontal="center" vertical="center"/>
    </xf>
    <xf numFmtId="0" fontId="15" fillId="15" borderId="2" xfId="1" applyFont="1" applyFill="1" applyBorder="1" applyAlignment="1">
      <alignment horizontal="center" vertical="center" wrapText="1"/>
    </xf>
    <xf numFmtId="0" fontId="15" fillId="15" borderId="0" xfId="1" applyFont="1" applyFill="1" applyAlignment="1">
      <alignment horizontal="center" vertical="center" textRotation="90" wrapText="1"/>
    </xf>
    <xf numFmtId="0" fontId="15" fillId="15" borderId="0" xfId="1" applyFont="1" applyFill="1" applyAlignment="1">
      <alignment horizontal="center" vertical="center" textRotation="90"/>
    </xf>
    <xf numFmtId="0" fontId="10" fillId="0" borderId="0" xfId="1" applyFont="1" applyAlignment="1">
      <alignment horizontal="left" vertical="center" wrapText="1"/>
    </xf>
    <xf numFmtId="0" fontId="10" fillId="0" borderId="0" xfId="4" applyFont="1" applyAlignment="1">
      <alignment horizontal="left" vertical="top" wrapText="1"/>
    </xf>
    <xf numFmtId="0" fontId="10" fillId="0" borderId="0" xfId="1" applyFont="1" applyAlignment="1">
      <alignment horizontal="left" vertical="top" wrapText="1"/>
    </xf>
    <xf numFmtId="0" fontId="8" fillId="15" borderId="0" xfId="1" applyFont="1" applyFill="1" applyAlignment="1">
      <alignment horizontal="center" vertical="center"/>
    </xf>
    <xf numFmtId="0" fontId="8" fillId="15" borderId="0" xfId="1" applyFont="1" applyFill="1" applyAlignment="1">
      <alignment horizontal="center" vertical="center" wrapText="1"/>
    </xf>
    <xf numFmtId="0" fontId="8" fillId="15" borderId="2" xfId="1" applyFont="1" applyFill="1" applyBorder="1" applyAlignment="1">
      <alignment horizontal="center" vertical="center"/>
    </xf>
    <xf numFmtId="0" fontId="8" fillId="15" borderId="2" xfId="1" applyFont="1" applyFill="1" applyBorder="1" applyAlignment="1">
      <alignment horizontal="center" vertical="center" wrapText="1"/>
    </xf>
    <xf numFmtId="0" fontId="15" fillId="15" borderId="0" xfId="5" applyFont="1" applyFill="1" applyAlignment="1">
      <alignment horizontal="center" vertical="center" wrapText="1"/>
    </xf>
    <xf numFmtId="0" fontId="15" fillId="15" borderId="2" xfId="1" applyFont="1" applyFill="1" applyBorder="1" applyAlignment="1">
      <alignment horizontal="center" vertical="center" textRotation="90" wrapText="1"/>
    </xf>
    <xf numFmtId="0" fontId="10" fillId="0" borderId="0" xfId="1" applyFont="1" applyAlignment="1">
      <alignment horizontal="left" wrapText="1"/>
    </xf>
    <xf numFmtId="0" fontId="15" fillId="15" borderId="0" xfId="4" applyFont="1" applyFill="1" applyAlignment="1">
      <alignment horizontal="center" vertical="center" wrapText="1"/>
    </xf>
    <xf numFmtId="0" fontId="13" fillId="0" borderId="0" xfId="0" applyFont="1" applyAlignment="1">
      <alignment horizontal="center" vertical="center" wrapText="1"/>
    </xf>
    <xf numFmtId="0" fontId="15" fillId="15" borderId="2" xfId="1" applyFont="1" applyFill="1" applyBorder="1" applyAlignment="1">
      <alignment horizontal="center" vertical="center" textRotation="90"/>
    </xf>
    <xf numFmtId="0" fontId="15" fillId="15" borderId="2" xfId="1" applyFont="1" applyFill="1" applyBorder="1" applyAlignment="1">
      <alignment horizontal="center" vertical="center"/>
    </xf>
    <xf numFmtId="0" fontId="8" fillId="0" borderId="0" xfId="1" applyFont="1" applyAlignment="1">
      <alignment horizontal="right"/>
    </xf>
    <xf numFmtId="0" fontId="23" fillId="0" borderId="0" xfId="82" applyFont="1" applyBorder="1" applyAlignment="1">
      <alignment horizontal="left" vertical="center" wrapText="1"/>
    </xf>
  </cellXfs>
  <cellStyles count="84">
    <cellStyle name="20% - Cor1 2" xfId="7" xr:uid="{00000000-0005-0000-0000-000000000000}"/>
    <cellStyle name="20% - Cor1 3" xfId="8" xr:uid="{00000000-0005-0000-0000-000001000000}"/>
    <cellStyle name="20% - Cor1 4" xfId="9" xr:uid="{00000000-0005-0000-0000-000002000000}"/>
    <cellStyle name="20% - Cor1 5" xfId="54" xr:uid="{00000000-0005-0000-0000-000003000000}"/>
    <cellStyle name="20% - Cor1 6" xfId="55" xr:uid="{00000000-0005-0000-0000-000004000000}"/>
    <cellStyle name="20% - Cor2 2" xfId="10" xr:uid="{00000000-0005-0000-0000-000005000000}"/>
    <cellStyle name="20% - Cor2 3" xfId="11" xr:uid="{00000000-0005-0000-0000-000006000000}"/>
    <cellStyle name="20% - Cor2 4" xfId="12" xr:uid="{00000000-0005-0000-0000-000007000000}"/>
    <cellStyle name="20% - Cor2 5" xfId="56" xr:uid="{00000000-0005-0000-0000-000008000000}"/>
    <cellStyle name="20% - Cor2 6" xfId="57" xr:uid="{00000000-0005-0000-0000-000009000000}"/>
    <cellStyle name="20% - Cor3 2" xfId="13" xr:uid="{00000000-0005-0000-0000-00000A000000}"/>
    <cellStyle name="20% - Cor3 3" xfId="14" xr:uid="{00000000-0005-0000-0000-00000B000000}"/>
    <cellStyle name="20% - Cor3 4" xfId="15" xr:uid="{00000000-0005-0000-0000-00000C000000}"/>
    <cellStyle name="20% - Cor3 5" xfId="58" xr:uid="{00000000-0005-0000-0000-00000D000000}"/>
    <cellStyle name="20% - Cor3 6" xfId="59" xr:uid="{00000000-0005-0000-0000-00000E000000}"/>
    <cellStyle name="20% - Cor4 2" xfId="16" xr:uid="{00000000-0005-0000-0000-00000F000000}"/>
    <cellStyle name="20% - Cor4 3" xfId="17" xr:uid="{00000000-0005-0000-0000-000010000000}"/>
    <cellStyle name="20% - Cor4 4" xfId="18" xr:uid="{00000000-0005-0000-0000-000011000000}"/>
    <cellStyle name="20% - Cor4 5" xfId="60" xr:uid="{00000000-0005-0000-0000-000012000000}"/>
    <cellStyle name="20% - Cor4 6" xfId="61" xr:uid="{00000000-0005-0000-0000-000013000000}"/>
    <cellStyle name="20% - Cor5 2" xfId="19" xr:uid="{00000000-0005-0000-0000-000014000000}"/>
    <cellStyle name="20% - Cor5 3" xfId="20" xr:uid="{00000000-0005-0000-0000-000015000000}"/>
    <cellStyle name="20% - Cor5 4" xfId="21" xr:uid="{00000000-0005-0000-0000-000016000000}"/>
    <cellStyle name="20% - Cor5 5" xfId="62" xr:uid="{00000000-0005-0000-0000-000017000000}"/>
    <cellStyle name="20% - Cor5 6" xfId="63" xr:uid="{00000000-0005-0000-0000-000018000000}"/>
    <cellStyle name="20% - Cor6 2" xfId="22" xr:uid="{00000000-0005-0000-0000-000019000000}"/>
    <cellStyle name="20% - Cor6 3" xfId="23" xr:uid="{00000000-0005-0000-0000-00001A000000}"/>
    <cellStyle name="20% - Cor6 4" xfId="24" xr:uid="{00000000-0005-0000-0000-00001B000000}"/>
    <cellStyle name="20% - Cor6 5" xfId="64" xr:uid="{00000000-0005-0000-0000-00001C000000}"/>
    <cellStyle name="20% - Cor6 6" xfId="65" xr:uid="{00000000-0005-0000-0000-00001D000000}"/>
    <cellStyle name="40% - Cor1 2" xfId="25" xr:uid="{00000000-0005-0000-0000-00001E000000}"/>
    <cellStyle name="40% - Cor1 3" xfId="26" xr:uid="{00000000-0005-0000-0000-00001F000000}"/>
    <cellStyle name="40% - Cor1 4" xfId="27" xr:uid="{00000000-0005-0000-0000-000020000000}"/>
    <cellStyle name="40% - Cor1 5" xfId="66" xr:uid="{00000000-0005-0000-0000-000021000000}"/>
    <cellStyle name="40% - Cor1 6" xfId="67" xr:uid="{00000000-0005-0000-0000-000022000000}"/>
    <cellStyle name="40% - Cor2 2" xfId="28" xr:uid="{00000000-0005-0000-0000-000023000000}"/>
    <cellStyle name="40% - Cor2 3" xfId="29" xr:uid="{00000000-0005-0000-0000-000024000000}"/>
    <cellStyle name="40% - Cor2 4" xfId="30" xr:uid="{00000000-0005-0000-0000-000025000000}"/>
    <cellStyle name="40% - Cor2 5" xfId="68" xr:uid="{00000000-0005-0000-0000-000026000000}"/>
    <cellStyle name="40% - Cor2 6" xfId="69" xr:uid="{00000000-0005-0000-0000-000027000000}"/>
    <cellStyle name="40% - Cor3 2" xfId="31" xr:uid="{00000000-0005-0000-0000-000028000000}"/>
    <cellStyle name="40% - Cor3 3" xfId="32" xr:uid="{00000000-0005-0000-0000-000029000000}"/>
    <cellStyle name="40% - Cor3 4" xfId="33" xr:uid="{00000000-0005-0000-0000-00002A000000}"/>
    <cellStyle name="40% - Cor3 5" xfId="70" xr:uid="{00000000-0005-0000-0000-00002B000000}"/>
    <cellStyle name="40% - Cor3 6" xfId="71" xr:uid="{00000000-0005-0000-0000-00002C000000}"/>
    <cellStyle name="40% - Cor4 2" xfId="34" xr:uid="{00000000-0005-0000-0000-00002D000000}"/>
    <cellStyle name="40% - Cor4 3" xfId="35" xr:uid="{00000000-0005-0000-0000-00002E000000}"/>
    <cellStyle name="40% - Cor4 4" xfId="36" xr:uid="{00000000-0005-0000-0000-00002F000000}"/>
    <cellStyle name="40% - Cor4 5" xfId="72" xr:uid="{00000000-0005-0000-0000-000030000000}"/>
    <cellStyle name="40% - Cor4 6" xfId="73" xr:uid="{00000000-0005-0000-0000-000031000000}"/>
    <cellStyle name="40% - Cor5 2" xfId="37" xr:uid="{00000000-0005-0000-0000-000032000000}"/>
    <cellStyle name="40% - Cor5 3" xfId="38" xr:uid="{00000000-0005-0000-0000-000033000000}"/>
    <cellStyle name="40% - Cor5 4" xfId="39" xr:uid="{00000000-0005-0000-0000-000034000000}"/>
    <cellStyle name="40% - Cor5 5" xfId="74" xr:uid="{00000000-0005-0000-0000-000035000000}"/>
    <cellStyle name="40% - Cor5 6" xfId="75" xr:uid="{00000000-0005-0000-0000-000036000000}"/>
    <cellStyle name="40% - Cor6 2" xfId="40" xr:uid="{00000000-0005-0000-0000-000037000000}"/>
    <cellStyle name="40% - Cor6 3" xfId="41" xr:uid="{00000000-0005-0000-0000-000038000000}"/>
    <cellStyle name="40% - Cor6 4" xfId="42" xr:uid="{00000000-0005-0000-0000-000039000000}"/>
    <cellStyle name="40% - Cor6 5" xfId="76" xr:uid="{00000000-0005-0000-0000-00003A000000}"/>
    <cellStyle name="40% - Cor6 6" xfId="77" xr:uid="{00000000-0005-0000-0000-00003B000000}"/>
    <cellStyle name="Euro" xfId="2" xr:uid="{00000000-0005-0000-0000-00003C000000}"/>
    <cellStyle name="Hiperligação" xfId="82" builtinId="8"/>
    <cellStyle name="Normal" xfId="0" builtinId="0"/>
    <cellStyle name="Normal 2" xfId="1" xr:uid="{00000000-0005-0000-0000-00003F000000}"/>
    <cellStyle name="Normal 2 2" xfId="4" xr:uid="{00000000-0005-0000-0000-000040000000}"/>
    <cellStyle name="Normal 2 2 2" xfId="5" xr:uid="{00000000-0005-0000-0000-000041000000}"/>
    <cellStyle name="Normal 2 2 2 2" xfId="53" xr:uid="{00000000-0005-0000-0000-000042000000}"/>
    <cellStyle name="Normal 2 3" xfId="43" xr:uid="{00000000-0005-0000-0000-000043000000}"/>
    <cellStyle name="Normal 2 4" xfId="44" xr:uid="{00000000-0005-0000-0000-000044000000}"/>
    <cellStyle name="Normal 3" xfId="3" xr:uid="{00000000-0005-0000-0000-000045000000}"/>
    <cellStyle name="Normal 3 2" xfId="45" xr:uid="{00000000-0005-0000-0000-000046000000}"/>
    <cellStyle name="Normal 3 3" xfId="46" xr:uid="{00000000-0005-0000-0000-000047000000}"/>
    <cellStyle name="Normal 4" xfId="6" xr:uid="{00000000-0005-0000-0000-000048000000}"/>
    <cellStyle name="Normal 4 2" xfId="83" xr:uid="{00000000-0005-0000-0000-000049000000}"/>
    <cellStyle name="Normal 5" xfId="47" xr:uid="{00000000-0005-0000-0000-00004A000000}"/>
    <cellStyle name="Normal 6" xfId="48" xr:uid="{00000000-0005-0000-0000-00004B000000}"/>
    <cellStyle name="Normal 7" xfId="78" xr:uid="{00000000-0005-0000-0000-00004C000000}"/>
    <cellStyle name="Normal 8" xfId="79" xr:uid="{00000000-0005-0000-0000-00004D000000}"/>
    <cellStyle name="Nota 2" xfId="49" xr:uid="{00000000-0005-0000-0000-00004E000000}"/>
    <cellStyle name="Nota 3" xfId="50" xr:uid="{00000000-0005-0000-0000-00004F000000}"/>
    <cellStyle name="Nota 4" xfId="51" xr:uid="{00000000-0005-0000-0000-000050000000}"/>
    <cellStyle name="Nota 5" xfId="52" xr:uid="{00000000-0005-0000-0000-000051000000}"/>
    <cellStyle name="Nota 6" xfId="80" xr:uid="{00000000-0005-0000-0000-000052000000}"/>
    <cellStyle name="Nota 7" xfId="81" xr:uid="{00000000-0005-0000-0000-000053000000}"/>
  </cellStyles>
  <dxfs count="0"/>
  <tableStyles count="0" defaultTableStyle="TableStyleMedium9" defaultPivotStyle="PivotStyleLight16"/>
  <colors>
    <mruColors>
      <color rgb="FF53682A"/>
      <color rgb="FF99BA56"/>
      <color rgb="FF728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0"/></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2"/></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3"/></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4"/></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5"/></Relationships>
</file>

<file path=xl/drawings/_rels/drawing16.xml.rels><?xml version="1.0" encoding="UTF-8" standalone="yes"?>
<Relationships xmlns="http://schemas.openxmlformats.org/package/2006/relationships"><Relationship Id="rId3" Type="http://schemas.openxmlformats.org/officeDocument/2006/relationships/hyperlink" Target="#Indice!A17"/><Relationship Id="rId2" Type="http://schemas.openxmlformats.org/officeDocument/2006/relationships/image" Target="../media/image1.png"/><Relationship Id="rId1" Type="http://schemas.openxmlformats.org/officeDocument/2006/relationships/hyperlink" Target="#Indice!A1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8"/></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9"/></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0"/></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2"/></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3"/></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4"/></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5"/></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7"/></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8"/></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9"/></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2"/></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3"/></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4"/></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5"/></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6"/></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7"/></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8"/></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9"/></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0"/></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5"/></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7"/></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8"/></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9"/></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1</xdr:row>
      <xdr:rowOff>257175</xdr:rowOff>
    </xdr:from>
    <xdr:to>
      <xdr:col>7</xdr:col>
      <xdr:colOff>647593</xdr:colOff>
      <xdr:row>2</xdr:row>
      <xdr:rowOff>152367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676900" y="447675"/>
          <a:ext cx="857143" cy="266667"/>
        </a:xfrm>
        <a:prstGeom prst="rect">
          <a:avLst/>
        </a:prstGeom>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5238750" y="685800"/>
          <a:ext cx="876193" cy="266667"/>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5238750" y="552450"/>
          <a:ext cx="876193" cy="266667"/>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752368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876925" y="619125"/>
          <a:ext cx="752368" cy="266667"/>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6124575" y="619125"/>
          <a:ext cx="752368" cy="266667"/>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6200775" y="619125"/>
          <a:ext cx="714268" cy="266667"/>
        </a:xfrm>
        <a:prstGeom prst="rect">
          <a:avLst/>
        </a:prstGeom>
      </xdr:spPr>
    </xdr:pic>
    <xdr:clientData fPrintsWithSheet="0"/>
  </xdr:twoCellAnchor>
  <xdr:oneCellAnchor>
    <xdr:from>
      <xdr:col>5</xdr:col>
      <xdr:colOff>0</xdr:colOff>
      <xdr:row>16</xdr:row>
      <xdr:rowOff>47625</xdr:rowOff>
    </xdr:from>
    <xdr:ext cx="714268" cy="266667"/>
    <xdr:pic>
      <xdr:nvPicPr>
        <xdr:cNvPr id="3" name="Imagem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5410200" y="619125"/>
          <a:ext cx="714268" cy="266667"/>
        </a:xfrm>
        <a:prstGeom prst="rect">
          <a:avLst/>
        </a:prstGeom>
      </xdr:spPr>
    </xdr:pic>
    <xdr:clientData fPrintsWithSheet="0"/>
  </xdr:one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5410200" y="552450"/>
          <a:ext cx="609493" cy="266667"/>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361950</xdr:colOff>
      <xdr:row>1</xdr:row>
      <xdr:rowOff>342900</xdr:rowOff>
    </xdr:from>
    <xdr:to>
      <xdr:col>7</xdr:col>
      <xdr:colOff>609493</xdr:colOff>
      <xdr:row>3</xdr:row>
      <xdr:rowOff>79342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57800" y="533400"/>
          <a:ext cx="857143" cy="266667"/>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5600700" y="552450"/>
          <a:ext cx="609493" cy="266667"/>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247543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257068</xdr:colOff>
      <xdr:row>3</xdr:row>
      <xdr:rowOff>57117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180942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466725</xdr:colOff>
      <xdr:row>2</xdr:row>
      <xdr:rowOff>0</xdr:rowOff>
    </xdr:from>
    <xdr:to>
      <xdr:col>5</xdr:col>
      <xdr:colOff>495300</xdr:colOff>
      <xdr:row>3</xdr:row>
      <xdr:rowOff>84013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5819775" y="352425"/>
          <a:ext cx="609600" cy="255463"/>
        </a:xfrm>
        <a:prstGeom prst="rect">
          <a:avLst/>
        </a:prstGeom>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504825</xdr:colOff>
      <xdr:row>1</xdr:row>
      <xdr:rowOff>219075</xdr:rowOff>
    </xdr:from>
    <xdr:to>
      <xdr:col>6</xdr:col>
      <xdr:colOff>495193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7019925" y="438150"/>
          <a:ext cx="638068" cy="266667"/>
        </a:xfrm>
        <a:prstGeom prst="rect">
          <a:avLst/>
        </a:prstGeom>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5</xdr:col>
      <xdr:colOff>447675</xdr:colOff>
      <xdr:row>2</xdr:row>
      <xdr:rowOff>28575</xdr:rowOff>
    </xdr:from>
    <xdr:to>
      <xdr:col>6</xdr:col>
      <xdr:colOff>657118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6076950" y="581025"/>
          <a:ext cx="876193" cy="266667"/>
        </a:xfrm>
        <a:prstGeom prst="rect">
          <a:avLst/>
        </a:prstGeom>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482600</xdr:colOff>
      <xdr:row>1</xdr:row>
      <xdr:rowOff>130881</xdr:rowOff>
    </xdr:from>
    <xdr:to>
      <xdr:col>12</xdr:col>
      <xdr:colOff>119485</xdr:colOff>
      <xdr:row>2</xdr:row>
      <xdr:rowOff>149898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10318044" y="349603"/>
          <a:ext cx="695218" cy="265962"/>
        </a:xfrm>
        <a:prstGeom prst="rect">
          <a:avLst/>
        </a:prstGeom>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66675</xdr:colOff>
      <xdr:row>1</xdr:row>
      <xdr:rowOff>142875</xdr:rowOff>
    </xdr:from>
    <xdr:to>
      <xdr:col>11</xdr:col>
      <xdr:colOff>196743</xdr:colOff>
      <xdr:row>2</xdr:row>
      <xdr:rowOff>161892</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stretch>
          <a:fillRect/>
        </a:stretch>
      </xdr:blipFill>
      <xdr:spPr>
        <a:xfrm>
          <a:off x="9010650" y="361950"/>
          <a:ext cx="695218" cy="266667"/>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676275</xdr:colOff>
      <xdr:row>2</xdr:row>
      <xdr:rowOff>0</xdr:rowOff>
    </xdr:from>
    <xdr:to>
      <xdr:col>4</xdr:col>
      <xdr:colOff>742843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5419725" y="457200"/>
          <a:ext cx="857143" cy="266667"/>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9525</xdr:colOff>
      <xdr:row>1</xdr:row>
      <xdr:rowOff>133350</xdr:rowOff>
    </xdr:from>
    <xdr:to>
      <xdr:col>11</xdr:col>
      <xdr:colOff>266593</xdr:colOff>
      <xdr:row>2</xdr:row>
      <xdr:rowOff>152367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8705850" y="352425"/>
          <a:ext cx="695218" cy="266667"/>
        </a:xfrm>
        <a:prstGeom prst="rect">
          <a:avLst/>
        </a:prstGeom>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oneCell">
    <xdr:from>
      <xdr:col>10</xdr:col>
      <xdr:colOff>228600</xdr:colOff>
      <xdr:row>1</xdr:row>
      <xdr:rowOff>133350</xdr:rowOff>
    </xdr:from>
    <xdr:to>
      <xdr:col>11</xdr:col>
      <xdr:colOff>590443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9315450" y="352425"/>
          <a:ext cx="847618" cy="257142"/>
        </a:xfrm>
        <a:prstGeom prst="rect">
          <a:avLst/>
        </a:prstGeom>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104775</xdr:colOff>
      <xdr:row>1</xdr:row>
      <xdr:rowOff>238125</xdr:rowOff>
    </xdr:from>
    <xdr:to>
      <xdr:col>7</xdr:col>
      <xdr:colOff>742843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5876925" y="457200"/>
          <a:ext cx="638068" cy="266667"/>
        </a:xfrm>
        <a:prstGeom prst="rect">
          <a:avLst/>
        </a:prstGeom>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oneCell">
    <xdr:from>
      <xdr:col>7</xdr:col>
      <xdr:colOff>9525</xdr:colOff>
      <xdr:row>1</xdr:row>
      <xdr:rowOff>219075</xdr:rowOff>
    </xdr:from>
    <xdr:to>
      <xdr:col>7</xdr:col>
      <xdr:colOff>704743</xdr:colOff>
      <xdr:row>2</xdr:row>
      <xdr:rowOff>123792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5514975" y="438150"/>
          <a:ext cx="695218" cy="266667"/>
        </a:xfrm>
        <a:prstGeom prst="rect">
          <a:avLst/>
        </a:prstGeom>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142875</xdr:colOff>
      <xdr:row>1</xdr:row>
      <xdr:rowOff>228600</xdr:rowOff>
    </xdr:from>
    <xdr:to>
      <xdr:col>6</xdr:col>
      <xdr:colOff>838093</xdr:colOff>
      <xdr:row>2</xdr:row>
      <xdr:rowOff>133317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5943600" y="447675"/>
          <a:ext cx="695218" cy="266667"/>
        </a:xfrm>
        <a:prstGeom prst="rect">
          <a:avLst/>
        </a:prstGeom>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622301</xdr:colOff>
      <xdr:row>1</xdr:row>
      <xdr:rowOff>301625</xdr:rowOff>
    </xdr:from>
    <xdr:to>
      <xdr:col>7</xdr:col>
      <xdr:colOff>707919</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7124701" y="517525"/>
          <a:ext cx="726968" cy="266667"/>
        </a:xfrm>
        <a:prstGeom prst="rect">
          <a:avLst/>
        </a:prstGeom>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317500</xdr:colOff>
      <xdr:row>1</xdr:row>
      <xdr:rowOff>88900</xdr:rowOff>
    </xdr:from>
    <xdr:to>
      <xdr:col>12</xdr:col>
      <xdr:colOff>399943</xdr:colOff>
      <xdr:row>1</xdr:row>
      <xdr:rowOff>355567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8636000" y="304800"/>
          <a:ext cx="634893" cy="266667"/>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631825</xdr:colOff>
      <xdr:row>1</xdr:row>
      <xdr:rowOff>133350</xdr:rowOff>
    </xdr:from>
    <xdr:to>
      <xdr:col>8</xdr:col>
      <xdr:colOff>742843</xdr:colOff>
      <xdr:row>3</xdr:row>
      <xdr:rowOff>66642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067675" y="311150"/>
          <a:ext cx="885718" cy="250792"/>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638175</xdr:colOff>
      <xdr:row>1</xdr:row>
      <xdr:rowOff>257175</xdr:rowOff>
    </xdr:from>
    <xdr:to>
      <xdr:col>12</xdr:col>
      <xdr:colOff>590444</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906000" y="447675"/>
          <a:ext cx="771418" cy="266667"/>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142875</xdr:colOff>
      <xdr:row>1</xdr:row>
      <xdr:rowOff>257175</xdr:rowOff>
    </xdr:from>
    <xdr:to>
      <xdr:col>12</xdr:col>
      <xdr:colOff>333268</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9382125" y="447675"/>
          <a:ext cx="714268" cy="266667"/>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6</xdr:col>
      <xdr:colOff>695325</xdr:colOff>
      <xdr:row>2</xdr:row>
      <xdr:rowOff>0</xdr:rowOff>
    </xdr:from>
    <xdr:to>
      <xdr:col>7</xdr:col>
      <xdr:colOff>628543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8601075" y="428625"/>
          <a:ext cx="647593" cy="266667"/>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628543</xdr:colOff>
      <xdr:row>3</xdr:row>
      <xdr:rowOff>9492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682A"/>
  </sheetPr>
  <dimension ref="A1:A184"/>
  <sheetViews>
    <sheetView tabSelected="1" zoomScaleNormal="100" workbookViewId="0"/>
  </sheetViews>
  <sheetFormatPr defaultColWidth="172.6328125" defaultRowHeight="14.5" x14ac:dyDescent="0.35"/>
  <cols>
    <col min="1" max="1" width="106.1796875" style="73" customWidth="1"/>
  </cols>
  <sheetData>
    <row r="1" spans="1:1" ht="27.65" customHeight="1" x14ac:dyDescent="0.35">
      <c r="A1" s="72" t="s">
        <v>248</v>
      </c>
    </row>
    <row r="2" spans="1:1" ht="27.65" customHeight="1" x14ac:dyDescent="0.35">
      <c r="A2" s="72" t="s">
        <v>249</v>
      </c>
    </row>
    <row r="3" spans="1:1" ht="27.65" customHeight="1" x14ac:dyDescent="0.35">
      <c r="A3" s="72" t="s">
        <v>250</v>
      </c>
    </row>
    <row r="4" spans="1:1" ht="27.65" customHeight="1" x14ac:dyDescent="0.35">
      <c r="A4" s="72" t="s">
        <v>251</v>
      </c>
    </row>
    <row r="5" spans="1:1" ht="27.65" customHeight="1" x14ac:dyDescent="0.35">
      <c r="A5" s="72" t="s">
        <v>252</v>
      </c>
    </row>
    <row r="6" spans="1:1" ht="27.65" customHeight="1" x14ac:dyDescent="0.35">
      <c r="A6" s="72" t="s">
        <v>253</v>
      </c>
    </row>
    <row r="7" spans="1:1" ht="27.65" customHeight="1" x14ac:dyDescent="0.35">
      <c r="A7" s="72" t="s">
        <v>254</v>
      </c>
    </row>
    <row r="8" spans="1:1" ht="27.65" customHeight="1" x14ac:dyDescent="0.35">
      <c r="A8" s="72" t="s">
        <v>255</v>
      </c>
    </row>
    <row r="9" spans="1:1" ht="27.65" customHeight="1" x14ac:dyDescent="0.35">
      <c r="A9" s="72" t="s">
        <v>256</v>
      </c>
    </row>
    <row r="10" spans="1:1" ht="27.65" customHeight="1" x14ac:dyDescent="0.35">
      <c r="A10" s="72" t="s">
        <v>257</v>
      </c>
    </row>
    <row r="11" spans="1:1" ht="27.65" customHeight="1" x14ac:dyDescent="0.35">
      <c r="A11" s="72" t="s">
        <v>258</v>
      </c>
    </row>
    <row r="12" spans="1:1" ht="27.65" customHeight="1" x14ac:dyDescent="0.35">
      <c r="A12" s="72" t="s">
        <v>259</v>
      </c>
    </row>
    <row r="13" spans="1:1" ht="27.65" customHeight="1" x14ac:dyDescent="0.35">
      <c r="A13" s="72" t="s">
        <v>343</v>
      </c>
    </row>
    <row r="14" spans="1:1" ht="27.65" customHeight="1" x14ac:dyDescent="0.35">
      <c r="A14" s="72" t="s">
        <v>260</v>
      </c>
    </row>
    <row r="15" spans="1:1" ht="27.65" customHeight="1" x14ac:dyDescent="0.35">
      <c r="A15" s="72" t="s">
        <v>261</v>
      </c>
    </row>
    <row r="16" spans="1:1" ht="27.65" customHeight="1" x14ac:dyDescent="0.35">
      <c r="A16" s="72" t="s">
        <v>262</v>
      </c>
    </row>
    <row r="17" spans="1:1" ht="27.65" customHeight="1" x14ac:dyDescent="0.35">
      <c r="A17" s="72" t="s">
        <v>263</v>
      </c>
    </row>
    <row r="18" spans="1:1" ht="27.65" customHeight="1" x14ac:dyDescent="0.35">
      <c r="A18" s="72" t="s">
        <v>264</v>
      </c>
    </row>
    <row r="19" spans="1:1" ht="27.65" customHeight="1" x14ac:dyDescent="0.35">
      <c r="A19" s="72" t="s">
        <v>265</v>
      </c>
    </row>
    <row r="20" spans="1:1" ht="27.65" customHeight="1" x14ac:dyDescent="0.35">
      <c r="A20" s="72" t="s">
        <v>266</v>
      </c>
    </row>
    <row r="21" spans="1:1" ht="27.65" customHeight="1" x14ac:dyDescent="0.35">
      <c r="A21" s="72" t="s">
        <v>267</v>
      </c>
    </row>
    <row r="22" spans="1:1" ht="27.65" customHeight="1" x14ac:dyDescent="0.35">
      <c r="A22" s="72" t="s">
        <v>268</v>
      </c>
    </row>
    <row r="23" spans="1:1" ht="27.65" customHeight="1" x14ac:dyDescent="0.35">
      <c r="A23" s="72" t="s">
        <v>269</v>
      </c>
    </row>
    <row r="24" spans="1:1" ht="27.65" customHeight="1" x14ac:dyDescent="0.35">
      <c r="A24" s="72" t="s">
        <v>270</v>
      </c>
    </row>
    <row r="25" spans="1:1" ht="27.65" customHeight="1" x14ac:dyDescent="0.35">
      <c r="A25" s="72" t="s">
        <v>271</v>
      </c>
    </row>
    <row r="26" spans="1:1" ht="27.65" customHeight="1" x14ac:dyDescent="0.35">
      <c r="A26" s="72" t="s">
        <v>272</v>
      </c>
    </row>
    <row r="27" spans="1:1" ht="27.65" customHeight="1" x14ac:dyDescent="0.35">
      <c r="A27" s="72" t="s">
        <v>273</v>
      </c>
    </row>
    <row r="28" spans="1:1" ht="27.65" customHeight="1" x14ac:dyDescent="0.35">
      <c r="A28" s="72" t="s">
        <v>274</v>
      </c>
    </row>
    <row r="29" spans="1:1" ht="27.65" customHeight="1" x14ac:dyDescent="0.35">
      <c r="A29" s="72" t="s">
        <v>275</v>
      </c>
    </row>
    <row r="30" spans="1:1" ht="27.65" customHeight="1" x14ac:dyDescent="0.35">
      <c r="A30" s="72" t="s">
        <v>276</v>
      </c>
    </row>
    <row r="31" spans="1:1" ht="27.65" customHeight="1" x14ac:dyDescent="0.35">
      <c r="A31" s="72" t="s">
        <v>277</v>
      </c>
    </row>
    <row r="32" spans="1:1" ht="27.65" customHeight="1" x14ac:dyDescent="0.35">
      <c r="A32" s="72" t="s">
        <v>278</v>
      </c>
    </row>
    <row r="33" spans="1:1" ht="27.65" customHeight="1" x14ac:dyDescent="0.35">
      <c r="A33" s="72" t="s">
        <v>279</v>
      </c>
    </row>
    <row r="34" spans="1:1" ht="27.65" customHeight="1" x14ac:dyDescent="0.35">
      <c r="A34" s="72" t="s">
        <v>280</v>
      </c>
    </row>
    <row r="35" spans="1:1" ht="27.65" customHeight="1" x14ac:dyDescent="0.35">
      <c r="A35" s="72" t="s">
        <v>281</v>
      </c>
    </row>
    <row r="36" spans="1:1" ht="27.65" customHeight="1" x14ac:dyDescent="0.35">
      <c r="A36" s="72" t="s">
        <v>282</v>
      </c>
    </row>
    <row r="37" spans="1:1" ht="27.65" customHeight="1" x14ac:dyDescent="0.35">
      <c r="A37" s="72" t="s">
        <v>283</v>
      </c>
    </row>
    <row r="38" spans="1:1" ht="27.65" customHeight="1" x14ac:dyDescent="0.35">
      <c r="A38" s="72" t="s">
        <v>284</v>
      </c>
    </row>
    <row r="39" spans="1:1" ht="27.65" customHeight="1" x14ac:dyDescent="0.35">
      <c r="A39" s="72" t="s">
        <v>285</v>
      </c>
    </row>
    <row r="40" spans="1:1" ht="27.65" customHeight="1" x14ac:dyDescent="0.35">
      <c r="A40" s="72" t="s">
        <v>341</v>
      </c>
    </row>
    <row r="41" spans="1:1" ht="39" customHeight="1" x14ac:dyDescent="0.35">
      <c r="A41" s="203" t="s">
        <v>344</v>
      </c>
    </row>
    <row r="42" spans="1:1" x14ac:dyDescent="0.35">
      <c r="A42" s="72"/>
    </row>
    <row r="43" spans="1:1" x14ac:dyDescent="0.35">
      <c r="A43" s="72"/>
    </row>
    <row r="44" spans="1:1" x14ac:dyDescent="0.35">
      <c r="A44" s="72"/>
    </row>
    <row r="45" spans="1:1" x14ac:dyDescent="0.35">
      <c r="A45" s="72"/>
    </row>
    <row r="46" spans="1:1" x14ac:dyDescent="0.35">
      <c r="A46" s="72"/>
    </row>
    <row r="47" spans="1:1" x14ac:dyDescent="0.35">
      <c r="A47" s="72"/>
    </row>
    <row r="48" spans="1:1" x14ac:dyDescent="0.35">
      <c r="A48" s="72"/>
    </row>
    <row r="49" spans="1:1" x14ac:dyDescent="0.35">
      <c r="A49" s="72"/>
    </row>
    <row r="50" spans="1:1" x14ac:dyDescent="0.35">
      <c r="A50" s="72"/>
    </row>
    <row r="51" spans="1:1" x14ac:dyDescent="0.35">
      <c r="A51" s="72"/>
    </row>
    <row r="52" spans="1:1" x14ac:dyDescent="0.35">
      <c r="A52" s="72"/>
    </row>
    <row r="53" spans="1:1" x14ac:dyDescent="0.35">
      <c r="A53" s="72"/>
    </row>
    <row r="54" spans="1:1" x14ac:dyDescent="0.35">
      <c r="A54" s="72"/>
    </row>
    <row r="55" spans="1:1" x14ac:dyDescent="0.35">
      <c r="A55" s="72"/>
    </row>
    <row r="56" spans="1:1" x14ac:dyDescent="0.35">
      <c r="A56" s="72"/>
    </row>
    <row r="57" spans="1:1" x14ac:dyDescent="0.35">
      <c r="A57" s="72"/>
    </row>
    <row r="58" spans="1:1" x14ac:dyDescent="0.35">
      <c r="A58" s="72"/>
    </row>
    <row r="59" spans="1:1" x14ac:dyDescent="0.35">
      <c r="A59" s="72"/>
    </row>
    <row r="60" spans="1:1" x14ac:dyDescent="0.35">
      <c r="A60" s="72"/>
    </row>
    <row r="62" spans="1:1" ht="15.5" x14ac:dyDescent="0.35">
      <c r="A62" s="74"/>
    </row>
    <row r="63" spans="1:1" x14ac:dyDescent="0.35">
      <c r="A63" s="72"/>
    </row>
    <row r="64" spans="1:1" x14ac:dyDescent="0.35">
      <c r="A64" s="72"/>
    </row>
    <row r="65" spans="1:1" x14ac:dyDescent="0.35">
      <c r="A65" s="72"/>
    </row>
    <row r="66" spans="1:1" x14ac:dyDescent="0.35">
      <c r="A66" s="72"/>
    </row>
    <row r="67" spans="1:1" x14ac:dyDescent="0.35">
      <c r="A67" s="72"/>
    </row>
    <row r="68" spans="1:1" x14ac:dyDescent="0.35">
      <c r="A68" s="72"/>
    </row>
    <row r="69" spans="1:1" x14ac:dyDescent="0.35">
      <c r="A69" s="72"/>
    </row>
    <row r="70" spans="1:1" x14ac:dyDescent="0.35">
      <c r="A70" s="72"/>
    </row>
    <row r="71" spans="1:1" x14ac:dyDescent="0.35">
      <c r="A71" s="72"/>
    </row>
    <row r="72" spans="1:1" x14ac:dyDescent="0.35">
      <c r="A72" s="72"/>
    </row>
    <row r="73" spans="1:1" x14ac:dyDescent="0.35">
      <c r="A73" s="72"/>
    </row>
    <row r="74" spans="1:1" x14ac:dyDescent="0.35">
      <c r="A74" s="72"/>
    </row>
    <row r="75" spans="1:1" x14ac:dyDescent="0.35">
      <c r="A75" s="72"/>
    </row>
    <row r="76" spans="1:1" x14ac:dyDescent="0.35">
      <c r="A76" s="72"/>
    </row>
    <row r="77" spans="1:1" x14ac:dyDescent="0.35">
      <c r="A77" s="72"/>
    </row>
    <row r="78" spans="1:1" x14ac:dyDescent="0.35">
      <c r="A78" s="72"/>
    </row>
    <row r="79" spans="1:1" x14ac:dyDescent="0.35">
      <c r="A79" s="72"/>
    </row>
    <row r="80" spans="1:1" x14ac:dyDescent="0.35">
      <c r="A80" s="72"/>
    </row>
    <row r="81" spans="1:1" x14ac:dyDescent="0.35">
      <c r="A81" s="72"/>
    </row>
    <row r="82" spans="1:1" x14ac:dyDescent="0.35">
      <c r="A82" s="72"/>
    </row>
    <row r="83" spans="1:1" x14ac:dyDescent="0.35">
      <c r="A83" s="72"/>
    </row>
    <row r="84" spans="1:1" x14ac:dyDescent="0.35">
      <c r="A84" s="72"/>
    </row>
    <row r="85" spans="1:1" x14ac:dyDescent="0.35">
      <c r="A85" s="72"/>
    </row>
    <row r="86" spans="1:1" x14ac:dyDescent="0.35">
      <c r="A86" s="72"/>
    </row>
    <row r="87" spans="1:1" x14ac:dyDescent="0.35">
      <c r="A87" s="72"/>
    </row>
    <row r="88" spans="1:1" x14ac:dyDescent="0.35">
      <c r="A88" s="72"/>
    </row>
    <row r="89" spans="1:1" x14ac:dyDescent="0.35">
      <c r="A89" s="72"/>
    </row>
    <row r="90" spans="1:1" x14ac:dyDescent="0.35">
      <c r="A90" s="72"/>
    </row>
    <row r="91" spans="1:1" x14ac:dyDescent="0.35">
      <c r="A91" s="72"/>
    </row>
    <row r="92" spans="1:1" x14ac:dyDescent="0.35">
      <c r="A92" s="72"/>
    </row>
    <row r="93" spans="1:1" x14ac:dyDescent="0.35">
      <c r="A93" s="72"/>
    </row>
    <row r="94" spans="1:1" x14ac:dyDescent="0.35">
      <c r="A94" s="72"/>
    </row>
    <row r="95" spans="1:1" x14ac:dyDescent="0.35">
      <c r="A95" s="72"/>
    </row>
    <row r="96" spans="1:1" x14ac:dyDescent="0.35">
      <c r="A96" s="72"/>
    </row>
    <row r="97" spans="1:1" x14ac:dyDescent="0.35">
      <c r="A97" s="72"/>
    </row>
    <row r="98" spans="1:1" x14ac:dyDescent="0.35">
      <c r="A98" s="72"/>
    </row>
    <row r="99" spans="1:1" x14ac:dyDescent="0.35">
      <c r="A99" s="72"/>
    </row>
    <row r="100" spans="1:1" x14ac:dyDescent="0.35">
      <c r="A100" s="72"/>
    </row>
    <row r="101" spans="1:1" x14ac:dyDescent="0.35">
      <c r="A101" s="72"/>
    </row>
    <row r="102" spans="1:1" x14ac:dyDescent="0.35">
      <c r="A102" s="72"/>
    </row>
    <row r="103" spans="1:1" x14ac:dyDescent="0.35">
      <c r="A103" s="72"/>
    </row>
    <row r="104" spans="1:1" x14ac:dyDescent="0.35">
      <c r="A104" s="72"/>
    </row>
    <row r="105" spans="1:1" x14ac:dyDescent="0.35">
      <c r="A105" s="72"/>
    </row>
    <row r="106" spans="1:1" x14ac:dyDescent="0.35">
      <c r="A106" s="72"/>
    </row>
    <row r="107" spans="1:1" x14ac:dyDescent="0.35">
      <c r="A107" s="72"/>
    </row>
    <row r="108" spans="1:1" x14ac:dyDescent="0.35">
      <c r="A108" s="72"/>
    </row>
    <row r="109" spans="1:1" x14ac:dyDescent="0.35">
      <c r="A109" s="72"/>
    </row>
    <row r="110" spans="1:1" x14ac:dyDescent="0.35">
      <c r="A110" s="72"/>
    </row>
    <row r="111" spans="1:1" x14ac:dyDescent="0.35">
      <c r="A111" s="72"/>
    </row>
    <row r="112" spans="1:1" x14ac:dyDescent="0.35">
      <c r="A112" s="72"/>
    </row>
    <row r="113" spans="1:1" x14ac:dyDescent="0.35">
      <c r="A113" s="72"/>
    </row>
    <row r="114" spans="1:1" x14ac:dyDescent="0.35">
      <c r="A114" s="72"/>
    </row>
    <row r="115" spans="1:1" x14ac:dyDescent="0.35">
      <c r="A115" s="72"/>
    </row>
    <row r="116" spans="1:1" x14ac:dyDescent="0.35">
      <c r="A116" s="72"/>
    </row>
    <row r="117" spans="1:1" x14ac:dyDescent="0.35">
      <c r="A117" s="72"/>
    </row>
    <row r="118" spans="1:1" x14ac:dyDescent="0.35">
      <c r="A118" s="72"/>
    </row>
    <row r="119" spans="1:1" x14ac:dyDescent="0.35">
      <c r="A119" s="72"/>
    </row>
    <row r="120" spans="1:1" x14ac:dyDescent="0.35">
      <c r="A120" s="72"/>
    </row>
    <row r="121" spans="1:1" x14ac:dyDescent="0.35">
      <c r="A121" s="72"/>
    </row>
    <row r="122" spans="1:1" x14ac:dyDescent="0.35">
      <c r="A122" s="72"/>
    </row>
    <row r="123" spans="1:1" x14ac:dyDescent="0.35">
      <c r="A123" s="72"/>
    </row>
    <row r="125" spans="1:1" ht="15.5" x14ac:dyDescent="0.35">
      <c r="A125" s="74"/>
    </row>
    <row r="126" spans="1:1" x14ac:dyDescent="0.35">
      <c r="A126" s="72"/>
    </row>
    <row r="127" spans="1:1" x14ac:dyDescent="0.35">
      <c r="A127" s="72"/>
    </row>
    <row r="128" spans="1:1" x14ac:dyDescent="0.35">
      <c r="A128" s="72"/>
    </row>
    <row r="129" spans="1:1" x14ac:dyDescent="0.35">
      <c r="A129" s="72"/>
    </row>
    <row r="130" spans="1:1" x14ac:dyDescent="0.35">
      <c r="A130" s="72"/>
    </row>
    <row r="131" spans="1:1" x14ac:dyDescent="0.35">
      <c r="A131" s="72"/>
    </row>
    <row r="132" spans="1:1" x14ac:dyDescent="0.35">
      <c r="A132" s="72"/>
    </row>
    <row r="133" spans="1:1" x14ac:dyDescent="0.35">
      <c r="A133" s="72"/>
    </row>
    <row r="134" spans="1:1" x14ac:dyDescent="0.35">
      <c r="A134" s="72"/>
    </row>
    <row r="135" spans="1:1" x14ac:dyDescent="0.35">
      <c r="A135" s="72"/>
    </row>
    <row r="137" spans="1:1" ht="15.5" x14ac:dyDescent="0.35">
      <c r="A137" s="7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5"/>
    </row>
    <row r="170" spans="1:1" x14ac:dyDescent="0.35">
      <c r="A170" s="75"/>
    </row>
    <row r="171" spans="1:1" x14ac:dyDescent="0.35">
      <c r="A171" s="72"/>
    </row>
    <row r="172" spans="1:1" x14ac:dyDescent="0.35">
      <c r="A172" s="72"/>
    </row>
    <row r="173" spans="1:1" x14ac:dyDescent="0.35">
      <c r="A173" s="72"/>
    </row>
    <row r="174" spans="1:1" x14ac:dyDescent="0.35">
      <c r="A174" s="72"/>
    </row>
    <row r="176" spans="1:1" ht="15.5" x14ac:dyDescent="0.35">
      <c r="A176" s="74"/>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sheetData>
  <hyperlinks>
    <hyperlink ref="A1" location="'Q1'!A1" display="QUADRO 1 - Número de empresas em outubro com trabalhadores por conta de outrem, segundo o escalão de pessoal ao serviço, por atividade económica" xr:uid="{00000000-0004-0000-0000-000000000000}"/>
    <hyperlink ref="A2" location="'Q2'!A1" display="QUADRO 2 - Número de pessoas ao serviço nas empresas com trabalhadores por conta de outrem em outubro segundo o escalão de pessoal ao serviço, por atividade económica" xr:uid="{00000000-0004-0000-0000-000001000000}"/>
    <hyperlink ref="A3" location="'Q3'!A1" display="QUADRO 3 - Número de trabalhadores por conta de outrem em outubro segundo o sexo, por atividade económica" xr:uid="{00000000-0004-0000-0000-000002000000}"/>
    <hyperlink ref="A4" location="'Q4'!A1" display="QUADRO 4 - Número de trabalhadores por conta de outrem em outubro segundo o escalão etário, por atividade económica" xr:uid="{00000000-0004-0000-0000-000003000000}"/>
    <hyperlink ref="A5" location="'Q5'!A1" display="QUADRO 5 - Número de trabalhadores por conta de outrem em outubro segundo as habilitações, por atividade económica" xr:uid="{00000000-0004-0000-0000-000004000000}"/>
    <hyperlink ref="A6" location="'Q6'!A1" display="QUADRO 6 - Número pessoas de trabalhadores por conta de outrem em outubro segundo a profissão (CPP-10), por atividade económica" xr:uid="{00000000-0004-0000-0000-000005000000}"/>
    <hyperlink ref="A7" location="'Q7'!A1" display="QUADRO 7 - Número e percentagem de empresas segundo a situação face à frequência de formação profissional, por atividade económica" xr:uid="{00000000-0004-0000-0000-000006000000}"/>
    <hyperlink ref="A8" location="'Q8'!A1" display="QUADRO 8 - Número de empresas com trabalhadores envolvidos em formação ou atividade educativa, ou que em substituição da formação receberam compensação, por atividade económica" xr:uid="{00000000-0004-0000-0000-000007000000}"/>
    <hyperlink ref="A9" location="'Q9'!A1" display="QUADRO 9 - Percentagem de empresas com trabalhadores envolvidos em formação ou atividade educativa, ou que em substituição da formação receberam compensação, por atividade económica" xr:uid="{00000000-0004-0000-0000-000008000000}"/>
    <hyperlink ref="A10" location="'Q10'!A1" display="QUADRO 10 - Número de trabalhadores envolvidos em formação ou atividade educativa, ou que em substituição da formação receberam compensação, por atividade económica" xr:uid="{00000000-0004-0000-0000-000009000000}"/>
    <hyperlink ref="A11" location="'Q11'!A1" display="QUADRO 11 - Percentagem de trabalhadores envolvidos em formação ou atividade educativa, ou que em substituição da formação receberam compensação, por atividade económica" xr:uid="{00000000-0004-0000-0000-00000A000000}"/>
    <hyperlink ref="A12" location="'Q12'!A1" display="QUADRO 12 - Número de trabalhadores em ações de formação profissional, segundo o escalão de pessoal ao serviço, por atividade económica" xr:uid="{00000000-0004-0000-0000-00000B000000}"/>
    <hyperlink ref="A13" location="'Q13'!A1" display="QUADRO 13 - Percentagem de trabalhadores em ações de formação profissional, segundo o escalão de dimensão, por atividade económica" xr:uid="{00000000-0004-0000-0000-00000C000000}"/>
    <hyperlink ref="A14" location="'Q14'!A1" display="QUADRO 14 - Número de trabalhadores em ações de formação segundo o período de referência do direito à formação, por atividade económica" xr:uid="{00000000-0004-0000-0000-00000D000000}"/>
    <hyperlink ref="A15" location="'Q15'!A1" display="QUADRO 15 - Percentagem de trabalhadores em ações de formação segundo o período de referência do direito à formação, por atividade económica" xr:uid="{00000000-0004-0000-0000-00000E000000}"/>
    <hyperlink ref="A16" location="Q16.17!A1" display="QUADRO 16 - Número de trabalhadores em ações de formação, segundo o período de referência do direito à formação, por escalão de pessoal ao serviço" xr:uid="{00000000-0004-0000-0000-00000F000000}"/>
    <hyperlink ref="A17" location="Q16.17!A19" display="QUADRO 17 - Percentagem de trabalhadores em ações de formação segundo o período de referência do direito à formação por escalão de pessoal ao serviço" xr:uid="{00000000-0004-0000-0000-000010000000}"/>
    <hyperlink ref="A18" location="'Q18'!A1" display="QUADRO 18 - Número de trabalhadores em ações de formação segundo a iniciativa da formação, por atividade económica" xr:uid="{00000000-0004-0000-0000-000011000000}"/>
    <hyperlink ref="A19" location="'Q19'!A1" display="QUADRO 19 - Percentagem de trabalhadores em ações de formação segundo a iniciativa da formação, por atividade económica" xr:uid="{00000000-0004-0000-0000-000012000000}"/>
    <hyperlink ref="A20" location="'Q20'!A1" display="QUADRO 20 - Número de trabalhadores em ações de formação profissional segundo o tipo de horário em que decorreram, por atividade económica" xr:uid="{00000000-0004-0000-0000-000013000000}"/>
    <hyperlink ref="A21" location="'Q21'!A1" display="QUADRO 21 - Percentagem de trabalhadores em ações de formação profissional segundo o tipo de horário em que decorreram, por atividade económica" xr:uid="{00000000-0004-0000-0000-000014000000}"/>
    <hyperlink ref="A22" location="'Q22'!A1" display="QUADRO 22 - Número de trabalhadores em ações de formação segundo as entidades formadoras a que recorreram, por atividade económica" xr:uid="{00000000-0004-0000-0000-000015000000}"/>
    <hyperlink ref="A23" location="'Q23'!A1" display="QUADRO 23 - Percentagem de trabalhadores em ações de formação segundo as entidades formadoras a que recorreram, por atividade económica" xr:uid="{00000000-0004-0000-0000-000016000000}"/>
    <hyperlink ref="A24" location="'Q24'!A1" display="QUADRO 24 - Participações em ações de formação e sua distribuição percentual segundo a área de educação e formação" xr:uid="{00000000-0004-0000-0000-000017000000}"/>
    <hyperlink ref="A25" location="'Q25'!A1" display="QUADRO 25 - Duração das ações de formação (nº de horas) e distribuição percentual segundo a área de educação e formação" xr:uid="{00000000-0004-0000-0000-000018000000}"/>
    <hyperlink ref="A26" location="'Q26'!A1" display="QUADRO 26 - Número de trabalhadores em ações de formação profissional e percentagem relativamente ao total segundo o sexo, por atividade económica" xr:uid="{00000000-0004-0000-0000-000019000000}"/>
    <hyperlink ref="A27" location="'Q27'!A1" display="QUADRO 27 - Número de trabalhadores em ações de formação profissional segundo o escalão etário, por atividade económica" xr:uid="{00000000-0004-0000-0000-00001A000000}"/>
    <hyperlink ref="A28" location="'Q28'!A1" display="QUADRO 28 - Percentagem de trabalhadores em ações de formação profissional relativamente ao total de trabalhadores, segundo o escalão etário por atividade económica" xr:uid="{00000000-0004-0000-0000-00001B000000}"/>
    <hyperlink ref="A29" location="'Q29'!A1" display="QUADRO 29 - Número de trabalhadores em ações de formação profissional segundo as habilitações, por atividade económica" xr:uid="{00000000-0004-0000-0000-00001C000000}"/>
    <hyperlink ref="A30" location="'Q30'!A1" display="QUADRO 30 - Percentagem de trabalhadores em ações de formação profissional relativamente ao total de trabalhadores, segundo as habilitações por atividade económica" xr:uid="{00000000-0004-0000-0000-00001D000000}"/>
    <hyperlink ref="A31" location="'Q31'!A1" display="QUADRO 31 - Número de trabalhadores em ações de formação profissional segundo a profissão (CPP-10), por atividade económica" xr:uid="{00000000-0004-0000-0000-00001E000000}"/>
    <hyperlink ref="A32" location="'Q32'!A1" display="QUADRO 32 - Percentagem de trabalhadores em ações de formação profissional relativamente ao total de trabalhadores, segundo a profissão (CPP-10), por atividade económica" xr:uid="{00000000-0004-0000-0000-00001F000000}"/>
    <hyperlink ref="A33" location="'Q33'!A1" display="QUADRO 33 - Total de horas de formação promovida pelas empresas, segundo o escalão de pessoal ao serviço por atividade económica" xr:uid="{00000000-0004-0000-0000-000020000000}"/>
    <hyperlink ref="A34" location="'Q34'!A1" display="QUADRO 34 - Média de horas de formação por trabalhador segundo o escalão de pessoal ao serviço, por atividade económica" xr:uid="{00000000-0004-0000-0000-000021000000}"/>
    <hyperlink ref="A35" location="'Q35'!A1" display="QUADRO 35 - Total de custos de formação profissional, segundo os componentes do custo por atividade económica" xr:uid="{00000000-0004-0000-0000-000022000000}"/>
    <hyperlink ref="A36" location="'Q36'!A1" display="QUADRO 36 - Total de custos de formação profissional, segundo o escalão de pessoal ao serviço, por atividade económica" xr:uid="{00000000-0004-0000-0000-000023000000}"/>
    <hyperlink ref="A37" location="'Q37'!A1" display="QUADRO 37 - Número de empresas que declararam custos de formação profissional, segundo o escalão de pessoal ao serviço, por atividade económica" xr:uid="{00000000-0004-0000-0000-000024000000}"/>
    <hyperlink ref="A38" location="'Q38'!A1" display="QUADRO 38 - Número de formandos em empresas que declararam custos de formação profissional, segundo o escalão de pessoal ao serviço, por atividade económica" xr:uid="{00000000-0004-0000-0000-000025000000}"/>
    <hyperlink ref="A39" location="'Q39'!A1" display="QUADRO 39 - Média de custos com formação, por formando, segundo o escalão de pessoal ao serviço, por atividade económica" xr:uid="{00000000-0004-0000-0000-000026000000}"/>
    <hyperlink ref="A40" location="'Q40'!A1" display="QUADRO 40 - Evolução dos principais indicadores de formação profissional (2017, 2016, 2015), por atividade económica" xr:uid="{00000000-0004-0000-0000-00002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58"/>
  <sheetViews>
    <sheetView workbookViewId="0"/>
  </sheetViews>
  <sheetFormatPr defaultColWidth="9.1796875" defaultRowHeight="12.5" outlineLevelRow="1" x14ac:dyDescent="0.3"/>
  <cols>
    <col min="1" max="1" width="4.08984375" style="1" customWidth="1"/>
    <col min="2" max="2" width="61.6328125" style="101" customWidth="1"/>
    <col min="3" max="7" width="9.1796875" style="3" customWidth="1"/>
    <col min="8" max="8" width="9.81640625" style="1" customWidth="1"/>
    <col min="9" max="189" width="9.1796875" style="1"/>
    <col min="190" max="190" width="51.1796875" style="1" customWidth="1"/>
    <col min="191" max="198" width="9.81640625" style="1" customWidth="1"/>
    <col min="199" max="445" width="9.1796875" style="1"/>
    <col min="446" max="446" width="51.1796875" style="1" customWidth="1"/>
    <col min="447" max="454" width="9.81640625" style="1" customWidth="1"/>
    <col min="455" max="701" width="9.1796875" style="1"/>
    <col min="702" max="702" width="51.1796875" style="1" customWidth="1"/>
    <col min="703" max="710" width="9.81640625" style="1" customWidth="1"/>
    <col min="711" max="957" width="9.1796875" style="1"/>
    <col min="958" max="958" width="51.1796875" style="1" customWidth="1"/>
    <col min="959" max="966" width="9.81640625" style="1" customWidth="1"/>
    <col min="967" max="1213" width="9.1796875" style="1"/>
    <col min="1214" max="1214" width="51.1796875" style="1" customWidth="1"/>
    <col min="1215" max="1222" width="9.81640625" style="1" customWidth="1"/>
    <col min="1223" max="1469" width="9.1796875" style="1"/>
    <col min="1470" max="1470" width="51.1796875" style="1" customWidth="1"/>
    <col min="1471" max="1478" width="9.81640625" style="1" customWidth="1"/>
    <col min="1479" max="1725" width="9.1796875" style="1"/>
    <col min="1726" max="1726" width="51.1796875" style="1" customWidth="1"/>
    <col min="1727" max="1734" width="9.81640625" style="1" customWidth="1"/>
    <col min="1735" max="1981" width="9.1796875" style="1"/>
    <col min="1982" max="1982" width="51.1796875" style="1" customWidth="1"/>
    <col min="1983" max="1990" width="9.81640625" style="1" customWidth="1"/>
    <col min="1991" max="2237" width="9.1796875" style="1"/>
    <col min="2238" max="2238" width="51.1796875" style="1" customWidth="1"/>
    <col min="2239" max="2246" width="9.81640625" style="1" customWidth="1"/>
    <col min="2247" max="2493" width="9.1796875" style="1"/>
    <col min="2494" max="2494" width="51.1796875" style="1" customWidth="1"/>
    <col min="2495" max="2502" width="9.81640625" style="1" customWidth="1"/>
    <col min="2503" max="2749" width="9.1796875" style="1"/>
    <col min="2750" max="2750" width="51.1796875" style="1" customWidth="1"/>
    <col min="2751" max="2758" width="9.81640625" style="1" customWidth="1"/>
    <col min="2759" max="3005" width="9.1796875" style="1"/>
    <col min="3006" max="3006" width="51.1796875" style="1" customWidth="1"/>
    <col min="3007" max="3014" width="9.81640625" style="1" customWidth="1"/>
    <col min="3015" max="3261" width="9.1796875" style="1"/>
    <col min="3262" max="3262" width="51.1796875" style="1" customWidth="1"/>
    <col min="3263" max="3270" width="9.81640625" style="1" customWidth="1"/>
    <col min="3271" max="3517" width="9.1796875" style="1"/>
    <col min="3518" max="3518" width="51.1796875" style="1" customWidth="1"/>
    <col min="3519" max="3526" width="9.81640625" style="1" customWidth="1"/>
    <col min="3527" max="3773" width="9.1796875" style="1"/>
    <col min="3774" max="3774" width="51.1796875" style="1" customWidth="1"/>
    <col min="3775" max="3782" width="9.81640625" style="1" customWidth="1"/>
    <col min="3783" max="4029" width="9.1796875" style="1"/>
    <col min="4030" max="4030" width="51.1796875" style="1" customWidth="1"/>
    <col min="4031" max="4038" width="9.81640625" style="1" customWidth="1"/>
    <col min="4039" max="4285" width="9.1796875" style="1"/>
    <col min="4286" max="4286" width="51.1796875" style="1" customWidth="1"/>
    <col min="4287" max="4294" width="9.81640625" style="1" customWidth="1"/>
    <col min="4295" max="4541" width="9.1796875" style="1"/>
    <col min="4542" max="4542" width="51.1796875" style="1" customWidth="1"/>
    <col min="4543" max="4550" width="9.81640625" style="1" customWidth="1"/>
    <col min="4551" max="4797" width="9.1796875" style="1"/>
    <col min="4798" max="4798" width="51.1796875" style="1" customWidth="1"/>
    <col min="4799" max="4806" width="9.81640625" style="1" customWidth="1"/>
    <col min="4807" max="5053" width="9.1796875" style="1"/>
    <col min="5054" max="5054" width="51.1796875" style="1" customWidth="1"/>
    <col min="5055" max="5062" width="9.81640625" style="1" customWidth="1"/>
    <col min="5063" max="5309" width="9.1796875" style="1"/>
    <col min="5310" max="5310" width="51.1796875" style="1" customWidth="1"/>
    <col min="5311" max="5318" width="9.81640625" style="1" customWidth="1"/>
    <col min="5319" max="5565" width="9.1796875" style="1"/>
    <col min="5566" max="5566" width="51.1796875" style="1" customWidth="1"/>
    <col min="5567" max="5574" width="9.81640625" style="1" customWidth="1"/>
    <col min="5575" max="5821" width="9.1796875" style="1"/>
    <col min="5822" max="5822" width="51.1796875" style="1" customWidth="1"/>
    <col min="5823" max="5830" width="9.81640625" style="1" customWidth="1"/>
    <col min="5831" max="6077" width="9.1796875" style="1"/>
    <col min="6078" max="6078" width="51.1796875" style="1" customWidth="1"/>
    <col min="6079" max="6086" width="9.81640625" style="1" customWidth="1"/>
    <col min="6087" max="6333" width="9.1796875" style="1"/>
    <col min="6334" max="6334" width="51.1796875" style="1" customWidth="1"/>
    <col min="6335" max="6342" width="9.81640625" style="1" customWidth="1"/>
    <col min="6343" max="6589" width="9.1796875" style="1"/>
    <col min="6590" max="6590" width="51.1796875" style="1" customWidth="1"/>
    <col min="6591" max="6598" width="9.81640625" style="1" customWidth="1"/>
    <col min="6599" max="6845" width="9.1796875" style="1"/>
    <col min="6846" max="6846" width="51.1796875" style="1" customWidth="1"/>
    <col min="6847" max="6854" width="9.81640625" style="1" customWidth="1"/>
    <col min="6855" max="7101" width="9.1796875" style="1"/>
    <col min="7102" max="7102" width="51.1796875" style="1" customWidth="1"/>
    <col min="7103" max="7110" width="9.81640625" style="1" customWidth="1"/>
    <col min="7111" max="7357" width="9.1796875" style="1"/>
    <col min="7358" max="7358" width="51.1796875" style="1" customWidth="1"/>
    <col min="7359" max="7366" width="9.81640625" style="1" customWidth="1"/>
    <col min="7367" max="7613" width="9.1796875" style="1"/>
    <col min="7614" max="7614" width="51.1796875" style="1" customWidth="1"/>
    <col min="7615" max="7622" width="9.81640625" style="1" customWidth="1"/>
    <col min="7623" max="7869" width="9.1796875" style="1"/>
    <col min="7870" max="7870" width="51.1796875" style="1" customWidth="1"/>
    <col min="7871" max="7878" width="9.81640625" style="1" customWidth="1"/>
    <col min="7879" max="8125" width="9.1796875" style="1"/>
    <col min="8126" max="8126" width="51.1796875" style="1" customWidth="1"/>
    <col min="8127" max="8134" width="9.81640625" style="1" customWidth="1"/>
    <col min="8135" max="8381" width="9.1796875" style="1"/>
    <col min="8382" max="8382" width="51.1796875" style="1" customWidth="1"/>
    <col min="8383" max="8390" width="9.81640625" style="1" customWidth="1"/>
    <col min="8391" max="8637" width="9.1796875" style="1"/>
    <col min="8638" max="8638" width="51.1796875" style="1" customWidth="1"/>
    <col min="8639" max="8646" width="9.81640625" style="1" customWidth="1"/>
    <col min="8647" max="8893" width="9.1796875" style="1"/>
    <col min="8894" max="8894" width="51.1796875" style="1" customWidth="1"/>
    <col min="8895" max="8902" width="9.81640625" style="1" customWidth="1"/>
    <col min="8903" max="9149" width="9.1796875" style="1"/>
    <col min="9150" max="9150" width="51.1796875" style="1" customWidth="1"/>
    <col min="9151" max="9158" width="9.81640625" style="1" customWidth="1"/>
    <col min="9159" max="9405" width="9.1796875" style="1"/>
    <col min="9406" max="9406" width="51.1796875" style="1" customWidth="1"/>
    <col min="9407" max="9414" width="9.81640625" style="1" customWidth="1"/>
    <col min="9415" max="9661" width="9.1796875" style="1"/>
    <col min="9662" max="9662" width="51.1796875" style="1" customWidth="1"/>
    <col min="9663" max="9670" width="9.81640625" style="1" customWidth="1"/>
    <col min="9671" max="9917" width="9.1796875" style="1"/>
    <col min="9918" max="9918" width="51.1796875" style="1" customWidth="1"/>
    <col min="9919" max="9926" width="9.81640625" style="1" customWidth="1"/>
    <col min="9927" max="10173" width="9.1796875" style="1"/>
    <col min="10174" max="10174" width="51.1796875" style="1" customWidth="1"/>
    <col min="10175" max="10182" width="9.81640625" style="1" customWidth="1"/>
    <col min="10183" max="10429" width="9.1796875" style="1"/>
    <col min="10430" max="10430" width="51.1796875" style="1" customWidth="1"/>
    <col min="10431" max="10438" width="9.81640625" style="1" customWidth="1"/>
    <col min="10439" max="10685" width="9.1796875" style="1"/>
    <col min="10686" max="10686" width="51.1796875" style="1" customWidth="1"/>
    <col min="10687" max="10694" width="9.81640625" style="1" customWidth="1"/>
    <col min="10695" max="10941" width="9.1796875" style="1"/>
    <col min="10942" max="10942" width="51.1796875" style="1" customWidth="1"/>
    <col min="10943" max="10950" width="9.81640625" style="1" customWidth="1"/>
    <col min="10951" max="11197" width="9.1796875" style="1"/>
    <col min="11198" max="11198" width="51.1796875" style="1" customWidth="1"/>
    <col min="11199" max="11206" width="9.81640625" style="1" customWidth="1"/>
    <col min="11207" max="11453" width="9.1796875" style="1"/>
    <col min="11454" max="11454" width="51.1796875" style="1" customWidth="1"/>
    <col min="11455" max="11462" width="9.81640625" style="1" customWidth="1"/>
    <col min="11463" max="11709" width="9.1796875" style="1"/>
    <col min="11710" max="11710" width="51.1796875" style="1" customWidth="1"/>
    <col min="11711" max="11718" width="9.81640625" style="1" customWidth="1"/>
    <col min="11719" max="11965" width="9.1796875" style="1"/>
    <col min="11966" max="11966" width="51.1796875" style="1" customWidth="1"/>
    <col min="11967" max="11974" width="9.81640625" style="1" customWidth="1"/>
    <col min="11975" max="12221" width="9.1796875" style="1"/>
    <col min="12222" max="12222" width="51.1796875" style="1" customWidth="1"/>
    <col min="12223" max="12230" width="9.81640625" style="1" customWidth="1"/>
    <col min="12231" max="12477" width="9.1796875" style="1"/>
    <col min="12478" max="12478" width="51.1796875" style="1" customWidth="1"/>
    <col min="12479" max="12486" width="9.81640625" style="1" customWidth="1"/>
    <col min="12487" max="12733" width="9.1796875" style="1"/>
    <col min="12734" max="12734" width="51.1796875" style="1" customWidth="1"/>
    <col min="12735" max="12742" width="9.81640625" style="1" customWidth="1"/>
    <col min="12743" max="12989" width="9.1796875" style="1"/>
    <col min="12990" max="12990" width="51.1796875" style="1" customWidth="1"/>
    <col min="12991" max="12998" width="9.81640625" style="1" customWidth="1"/>
    <col min="12999" max="13245" width="9.1796875" style="1"/>
    <col min="13246" max="13246" width="51.1796875" style="1" customWidth="1"/>
    <col min="13247" max="13254" width="9.81640625" style="1" customWidth="1"/>
    <col min="13255" max="13501" width="9.1796875" style="1"/>
    <col min="13502" max="13502" width="51.1796875" style="1" customWidth="1"/>
    <col min="13503" max="13510" width="9.81640625" style="1" customWidth="1"/>
    <col min="13511" max="13757" width="9.1796875" style="1"/>
    <col min="13758" max="13758" width="51.1796875" style="1" customWidth="1"/>
    <col min="13759" max="13766" width="9.81640625" style="1" customWidth="1"/>
    <col min="13767" max="14013" width="9.1796875" style="1"/>
    <col min="14014" max="14014" width="51.1796875" style="1" customWidth="1"/>
    <col min="14015" max="14022" width="9.81640625" style="1" customWidth="1"/>
    <col min="14023" max="14269" width="9.1796875" style="1"/>
    <col min="14270" max="14270" width="51.1796875" style="1" customWidth="1"/>
    <col min="14271" max="14278" width="9.81640625" style="1" customWidth="1"/>
    <col min="14279" max="14525" width="9.1796875" style="1"/>
    <col min="14526" max="14526" width="51.1796875" style="1" customWidth="1"/>
    <col min="14527" max="14534" width="9.81640625" style="1" customWidth="1"/>
    <col min="14535" max="14781" width="9.1796875" style="1"/>
    <col min="14782" max="14782" width="51.1796875" style="1" customWidth="1"/>
    <col min="14783" max="14790" width="9.81640625" style="1" customWidth="1"/>
    <col min="14791" max="15037" width="9.1796875" style="1"/>
    <col min="15038" max="15038" width="51.1796875" style="1" customWidth="1"/>
    <col min="15039" max="15046" width="9.81640625" style="1" customWidth="1"/>
    <col min="15047" max="15293" width="9.1796875" style="1"/>
    <col min="15294" max="15294" width="51.1796875" style="1" customWidth="1"/>
    <col min="15295" max="15302" width="9.81640625" style="1" customWidth="1"/>
    <col min="15303" max="15549" width="9.1796875" style="1"/>
    <col min="15550" max="15550" width="51.1796875" style="1" customWidth="1"/>
    <col min="15551" max="15558" width="9.81640625" style="1" customWidth="1"/>
    <col min="15559" max="15805" width="9.1796875" style="1"/>
    <col min="15806" max="15806" width="51.1796875" style="1" customWidth="1"/>
    <col min="15807" max="15814" width="9.81640625" style="1" customWidth="1"/>
    <col min="15815" max="16061" width="9.1796875" style="1"/>
    <col min="16062" max="16062" width="51.1796875" style="1" customWidth="1"/>
    <col min="16063" max="16070" width="9.81640625" style="1" customWidth="1"/>
    <col min="16071" max="16384" width="9.1796875" style="1"/>
  </cols>
  <sheetData>
    <row r="1" spans="2:9" ht="14" x14ac:dyDescent="0.3">
      <c r="H1" s="36" t="s">
        <v>162</v>
      </c>
    </row>
    <row r="2" spans="2:9" ht="45.75" customHeight="1" x14ac:dyDescent="0.3">
      <c r="B2" s="181" t="s">
        <v>163</v>
      </c>
      <c r="C2" s="181"/>
      <c r="D2" s="181"/>
      <c r="E2" s="181"/>
      <c r="F2" s="181"/>
      <c r="G2" s="181"/>
      <c r="H2" s="181"/>
    </row>
    <row r="3" spans="2:9" x14ac:dyDescent="0.3">
      <c r="B3" s="182">
        <v>2021</v>
      </c>
      <c r="C3" s="182"/>
      <c r="D3" s="182"/>
      <c r="E3" s="182"/>
      <c r="F3" s="182"/>
      <c r="G3" s="182"/>
      <c r="H3" s="182"/>
    </row>
    <row r="4" spans="2:9" ht="14.25" customHeight="1" x14ac:dyDescent="0.3">
      <c r="B4" s="102" t="s">
        <v>115</v>
      </c>
      <c r="C4" s="11"/>
      <c r="D4" s="11"/>
      <c r="E4" s="11"/>
      <c r="F4" s="11"/>
      <c r="G4" s="11"/>
      <c r="H4" s="10"/>
    </row>
    <row r="5" spans="2:9" ht="14.5" customHeight="1" x14ac:dyDescent="0.3">
      <c r="B5" s="37" t="s">
        <v>76</v>
      </c>
      <c r="C5" s="184" t="s">
        <v>0</v>
      </c>
      <c r="D5" s="183" t="s">
        <v>54</v>
      </c>
      <c r="E5" s="183" t="s">
        <v>44</v>
      </c>
      <c r="F5" s="183" t="s">
        <v>45</v>
      </c>
      <c r="G5" s="183" t="s">
        <v>55</v>
      </c>
      <c r="H5" s="183" t="s">
        <v>56</v>
      </c>
    </row>
    <row r="6" spans="2:9" ht="15.65" customHeight="1" x14ac:dyDescent="0.3">
      <c r="B6" s="103" t="s">
        <v>46</v>
      </c>
      <c r="C6" s="184"/>
      <c r="D6" s="183"/>
      <c r="E6" s="183"/>
      <c r="F6" s="183"/>
      <c r="G6" s="183"/>
      <c r="H6" s="183"/>
    </row>
    <row r="7" spans="2:9" ht="14" customHeight="1" x14ac:dyDescent="0.3">
      <c r="B7" s="105" t="s">
        <v>0</v>
      </c>
      <c r="C7" s="62">
        <f>+'Q8'!C7/'Q1'!C7*100</f>
        <v>15.737546708566461</v>
      </c>
      <c r="D7" s="62">
        <f>+'Q8'!D7/'Q1'!D7*100</f>
        <v>10.170675667032389</v>
      </c>
      <c r="E7" s="62">
        <f>+'Q8'!E7/'Q1'!E7*100</f>
        <v>32.846011320084266</v>
      </c>
      <c r="F7" s="62">
        <f>+'Q8'!F7/'Q1'!F7*100</f>
        <v>69.559032716927447</v>
      </c>
      <c r="G7" s="62">
        <f>+'Q8'!G7/'Q1'!G7*100</f>
        <v>88.01996672212978</v>
      </c>
      <c r="H7" s="62">
        <f>+'Q8'!H7/'Q1'!H7*100</f>
        <v>90.546218487394952</v>
      </c>
      <c r="I7" s="54"/>
    </row>
    <row r="8" spans="2:9" ht="14" customHeight="1" x14ac:dyDescent="0.3">
      <c r="B8" s="102" t="s">
        <v>53</v>
      </c>
      <c r="C8" s="63">
        <f>+'Q8'!C8/'Q1'!C8*100</f>
        <v>9.5839101050403066</v>
      </c>
      <c r="D8" s="20">
        <f>+'Q8'!D8/'Q1'!D8*100</f>
        <v>7.4887439125241206</v>
      </c>
      <c r="E8" s="20">
        <f>+'Q8'!E8/'Q1'!E8*100</f>
        <v>22.753036437246962</v>
      </c>
      <c r="F8" s="20">
        <f>+'Q8'!F8/'Q1'!F8*100</f>
        <v>48</v>
      </c>
      <c r="G8" s="20">
        <f>+'Q8'!G8/'Q1'!G8*100</f>
        <v>60</v>
      </c>
      <c r="H8" s="20">
        <f>+'Q8'!H8/'Q1'!H8*100</f>
        <v>100</v>
      </c>
      <c r="I8" s="54"/>
    </row>
    <row r="9" spans="2:9" ht="14" customHeight="1" x14ac:dyDescent="0.3">
      <c r="B9" s="102" t="s">
        <v>47</v>
      </c>
      <c r="C9" s="63">
        <f>+'Q8'!C9/'Q1'!C9*100</f>
        <v>32.340425531914896</v>
      </c>
      <c r="D9" s="20">
        <f>+'Q8'!D9/'Q1'!D9*100</f>
        <v>19.50354609929078</v>
      </c>
      <c r="E9" s="20">
        <f>+'Q8'!E9/'Q1'!E9*100</f>
        <v>46.012269938650306</v>
      </c>
      <c r="F9" s="20">
        <f>+'Q8'!F9/'Q1'!F9*100</f>
        <v>86.36363636363636</v>
      </c>
      <c r="G9" s="20">
        <f>+'Q8'!G9/'Q1'!G9*100</f>
        <v>100</v>
      </c>
      <c r="H9" s="20">
        <f>+'Q8'!H9/'Q1'!H9*100</f>
        <v>100</v>
      </c>
      <c r="I9" s="54"/>
    </row>
    <row r="10" spans="2:9" ht="14" customHeight="1" x14ac:dyDescent="0.3">
      <c r="B10" s="102" t="s">
        <v>48</v>
      </c>
      <c r="C10" s="63">
        <f>+'Q8'!C10/'Q1'!C10*100</f>
        <v>20.811305408702722</v>
      </c>
      <c r="D10" s="20">
        <f>+'Q8'!D10/'Q1'!D10*100</f>
        <v>9.40700808625337</v>
      </c>
      <c r="E10" s="20">
        <f>+'Q8'!E10/'Q1'!E10*100</f>
        <v>30.464432686654909</v>
      </c>
      <c r="F10" s="20">
        <f>+'Q8'!F10/'Q1'!F10*100</f>
        <v>70.487238979118331</v>
      </c>
      <c r="G10" s="20">
        <f>+'Q8'!G10/'Q1'!G10*100</f>
        <v>95.212765957446805</v>
      </c>
      <c r="H10" s="20">
        <f>+'Q8'!H10/'Q1'!H10*100</f>
        <v>97.27272727272728</v>
      </c>
      <c r="I10" s="54"/>
    </row>
    <row r="11" spans="2:9" s="98" customFormat="1" ht="14" hidden="1" customHeight="1" outlineLevel="1" x14ac:dyDescent="0.35">
      <c r="B11" s="99" t="s">
        <v>290</v>
      </c>
      <c r="C11" s="115">
        <f>+'Q8'!C11/'Q1'!C11*100</f>
        <v>18.790248390064399</v>
      </c>
      <c r="D11" s="116">
        <f>+'Q8'!D11/'Q1'!D11*100</f>
        <v>8.9810017271157179</v>
      </c>
      <c r="E11" s="116">
        <f>+'Q8'!E11/'Q1'!E11*100</f>
        <v>27.577319587628867</v>
      </c>
      <c r="F11" s="116">
        <f>+'Q8'!F11/'Q1'!F11*100</f>
        <v>79.051383399209485</v>
      </c>
      <c r="G11" s="116">
        <f>+'Q8'!G11/'Q1'!G11*100</f>
        <v>100</v>
      </c>
      <c r="H11" s="116">
        <f>+'Q8'!H11/'Q1'!H11*100</f>
        <v>100</v>
      </c>
      <c r="I11" s="14"/>
    </row>
    <row r="12" spans="2:9" s="98" customFormat="1" ht="14" hidden="1" customHeight="1" outlineLevel="1" x14ac:dyDescent="0.35">
      <c r="B12" s="99" t="s">
        <v>291</v>
      </c>
      <c r="C12" s="115">
        <f>+'Q8'!C12/'Q1'!C12*100</f>
        <v>27.126805778491171</v>
      </c>
      <c r="D12" s="116">
        <f>+'Q8'!D12/'Q1'!D12*100</f>
        <v>11.586901763224182</v>
      </c>
      <c r="E12" s="116">
        <f>+'Q8'!E12/'Q1'!E12*100</f>
        <v>45.251396648044697</v>
      </c>
      <c r="F12" s="116">
        <f>+'Q8'!F12/'Q1'!F12*100</f>
        <v>87.5</v>
      </c>
      <c r="G12" s="116">
        <f>+'Q8'!G12/'Q1'!G12*100</f>
        <v>100</v>
      </c>
      <c r="H12" s="116">
        <f>+'Q8'!H12/'Q1'!H12*100</f>
        <v>100</v>
      </c>
      <c r="I12" s="14"/>
    </row>
    <row r="13" spans="2:9" s="98" customFormat="1" ht="14" hidden="1" customHeight="1" outlineLevel="1" x14ac:dyDescent="0.35">
      <c r="B13" s="99" t="s">
        <v>292</v>
      </c>
      <c r="C13" s="115">
        <f>+'Q8'!C13/'Q1'!C13*100</f>
        <v>100</v>
      </c>
      <c r="D13" s="139" t="s">
        <v>100</v>
      </c>
      <c r="E13" s="139" t="s">
        <v>100</v>
      </c>
      <c r="F13" s="139" t="s">
        <v>100</v>
      </c>
      <c r="G13" s="116">
        <f>+'Q8'!G13/'Q1'!G13*100</f>
        <v>100</v>
      </c>
      <c r="H13" s="139" t="s">
        <v>100</v>
      </c>
      <c r="I13" s="14"/>
    </row>
    <row r="14" spans="2:9" s="98" customFormat="1" ht="14" hidden="1" customHeight="1" outlineLevel="1" x14ac:dyDescent="0.35">
      <c r="B14" s="99" t="s">
        <v>293</v>
      </c>
      <c r="C14" s="115">
        <f>+'Q8'!C14/'Q1'!C14*100</f>
        <v>20.070422535211268</v>
      </c>
      <c r="D14" s="116">
        <f>+'Q8'!D14/'Q1'!D14*100</f>
        <v>7.0761014686248336</v>
      </c>
      <c r="E14" s="116">
        <f>+'Q8'!E14/'Q1'!E14*100</f>
        <v>21.149897330595483</v>
      </c>
      <c r="F14" s="116">
        <f>+'Q8'!F14/'Q1'!F14*100</f>
        <v>66.666666666666657</v>
      </c>
      <c r="G14" s="116">
        <f>+'Q8'!G14/'Q1'!G14*100</f>
        <v>100</v>
      </c>
      <c r="H14" s="116">
        <f>+'Q8'!H14/'Q1'!H14*100</f>
        <v>100</v>
      </c>
      <c r="I14" s="14"/>
    </row>
    <row r="15" spans="2:9" s="98" customFormat="1" ht="14" hidden="1" customHeight="1" outlineLevel="1" x14ac:dyDescent="0.35">
      <c r="B15" s="99" t="s">
        <v>294</v>
      </c>
      <c r="C15" s="115">
        <f>+'Q8'!C15/'Q1'!C15*100</f>
        <v>13.13035204567079</v>
      </c>
      <c r="D15" s="116">
        <f>+'Q8'!D15/'Q1'!D15*100</f>
        <v>5.7212416311625072</v>
      </c>
      <c r="E15" s="116">
        <f>+'Q8'!E15/'Q1'!E15*100</f>
        <v>13.617376775271511</v>
      </c>
      <c r="F15" s="116">
        <f>+'Q8'!F15/'Q1'!F15*100</f>
        <v>48.666666666666671</v>
      </c>
      <c r="G15" s="116">
        <f>+'Q8'!G15/'Q1'!G15*100</f>
        <v>80</v>
      </c>
      <c r="H15" s="116">
        <f>+'Q8'!H15/'Q1'!H15*100</f>
        <v>100</v>
      </c>
      <c r="I15" s="14"/>
    </row>
    <row r="16" spans="2:9" s="98" customFormat="1" ht="14" hidden="1" customHeight="1" outlineLevel="1" x14ac:dyDescent="0.35">
      <c r="B16" s="99" t="s">
        <v>295</v>
      </c>
      <c r="C16" s="115">
        <f>+'Q8'!C16/'Q1'!C16*100</f>
        <v>14.944042132982224</v>
      </c>
      <c r="D16" s="116">
        <f>+'Q8'!D16/'Q1'!D16*100</f>
        <v>5.006954102920723</v>
      </c>
      <c r="E16" s="116">
        <f>+'Q8'!E16/'Q1'!E16*100</f>
        <v>15.068493150684931</v>
      </c>
      <c r="F16" s="116">
        <f>+'Q8'!F16/'Q1'!F16*100</f>
        <v>44.334975369458128</v>
      </c>
      <c r="G16" s="116">
        <f>+'Q8'!G16/'Q1'!G16*100</f>
        <v>100</v>
      </c>
      <c r="H16" s="116">
        <f>+'Q8'!H16/'Q1'!H16*100</f>
        <v>100</v>
      </c>
      <c r="I16" s="14"/>
    </row>
    <row r="17" spans="2:9" s="98" customFormat="1" ht="14" hidden="1" customHeight="1" outlineLevel="1" x14ac:dyDescent="0.35">
      <c r="B17" s="99" t="s">
        <v>296</v>
      </c>
      <c r="C17" s="115">
        <f>+'Q8'!C17/'Q1'!C17*100</f>
        <v>17.715494447382337</v>
      </c>
      <c r="D17" s="116">
        <f>+'Q8'!D17/'Q1'!D17*100</f>
        <v>10</v>
      </c>
      <c r="E17" s="116">
        <f>+'Q8'!E17/'Q1'!E17*100</f>
        <v>33.253588516746412</v>
      </c>
      <c r="F17" s="116">
        <f>+'Q8'!F17/'Q1'!F17*100</f>
        <v>76.5625</v>
      </c>
      <c r="G17" s="116">
        <f>+'Q8'!G17/'Q1'!G17*100</f>
        <v>83.333333333333343</v>
      </c>
      <c r="H17" s="116">
        <f>+'Q8'!H17/'Q1'!H17*100</f>
        <v>66.666666666666657</v>
      </c>
      <c r="I17" s="14"/>
    </row>
    <row r="18" spans="2:9" s="98" customFormat="1" ht="14" hidden="1" customHeight="1" outlineLevel="1" x14ac:dyDescent="0.35">
      <c r="B18" s="99" t="s">
        <v>297</v>
      </c>
      <c r="C18" s="115">
        <f>+'Q8'!C18/'Q1'!C18*100</f>
        <v>36.363636363636367</v>
      </c>
      <c r="D18" s="116">
        <f>+'Q8'!D18/'Q1'!D18*100</f>
        <v>11.724137931034482</v>
      </c>
      <c r="E18" s="116">
        <f>+'Q8'!E18/'Q1'!E18*100</f>
        <v>40</v>
      </c>
      <c r="F18" s="116">
        <f>+'Q8'!F18/'Q1'!F18*100</f>
        <v>89.361702127659569</v>
      </c>
      <c r="G18" s="116">
        <f>+'Q8'!G18/'Q1'!G18*100</f>
        <v>100</v>
      </c>
      <c r="H18" s="116">
        <f>+'Q8'!H18/'Q1'!H18*100</f>
        <v>100</v>
      </c>
      <c r="I18" s="14"/>
    </row>
    <row r="19" spans="2:9" s="98" customFormat="1" ht="14" hidden="1" customHeight="1" outlineLevel="1" x14ac:dyDescent="0.35">
      <c r="B19" s="99" t="s">
        <v>298</v>
      </c>
      <c r="C19" s="115">
        <f>+'Q8'!C19/'Q1'!C19*100</f>
        <v>17.453798767967147</v>
      </c>
      <c r="D19" s="116">
        <f>+'Q8'!D19/'Q1'!D19*100</f>
        <v>9.2485549132947966</v>
      </c>
      <c r="E19" s="116">
        <f>+'Q8'!E19/'Q1'!E19*100</f>
        <v>32.142857142857146</v>
      </c>
      <c r="F19" s="116">
        <f>+'Q8'!F19/'Q1'!F19*100</f>
        <v>82.142857142857139</v>
      </c>
      <c r="G19" s="116">
        <f>+'Q8'!G19/'Q1'!G19*100</f>
        <v>100</v>
      </c>
      <c r="H19" s="116">
        <f>+'Q8'!H19/'Q1'!H19*100</f>
        <v>100</v>
      </c>
      <c r="I19" s="14"/>
    </row>
    <row r="20" spans="2:9" s="98" customFormat="1" ht="14" hidden="1" customHeight="1" outlineLevel="1" x14ac:dyDescent="0.35">
      <c r="B20" s="99" t="s">
        <v>299</v>
      </c>
      <c r="C20" s="115">
        <f>+'Q8'!C20/'Q1'!C20*100</f>
        <v>33.333333333333329</v>
      </c>
      <c r="D20" s="139" t="s">
        <v>100</v>
      </c>
      <c r="E20" s="116">
        <f>+'Q8'!E20/'Q1'!E20*100</f>
        <v>66.666666666666657</v>
      </c>
      <c r="F20" s="139" t="s">
        <v>100</v>
      </c>
      <c r="G20" s="139" t="s">
        <v>100</v>
      </c>
      <c r="H20" s="116">
        <f>+'Q8'!H20/'Q1'!H20*100</f>
        <v>100</v>
      </c>
      <c r="I20" s="14"/>
    </row>
    <row r="21" spans="2:9" s="98" customFormat="1" ht="14" hidden="1" customHeight="1" outlineLevel="1" x14ac:dyDescent="0.35">
      <c r="B21" s="99" t="s">
        <v>300</v>
      </c>
      <c r="C21" s="115">
        <f>+'Q8'!C21/'Q1'!C21*100</f>
        <v>43.946188340807176</v>
      </c>
      <c r="D21" s="116">
        <f>+'Q8'!D21/'Q1'!D21*100</f>
        <v>21.304347826086957</v>
      </c>
      <c r="E21" s="116">
        <f>+'Q8'!E21/'Q1'!E21*100</f>
        <v>61.29032258064516</v>
      </c>
      <c r="F21" s="116">
        <f>+'Q8'!F21/'Q1'!F21*100</f>
        <v>83.018867924528308</v>
      </c>
      <c r="G21" s="116">
        <f>+'Q8'!G21/'Q1'!G21*100</f>
        <v>100</v>
      </c>
      <c r="H21" s="116">
        <f>+'Q8'!H21/'Q1'!H21*100</f>
        <v>100</v>
      </c>
      <c r="I21" s="14"/>
    </row>
    <row r="22" spans="2:9" s="98" customFormat="1" ht="14" hidden="1" customHeight="1" outlineLevel="1" x14ac:dyDescent="0.35">
      <c r="B22" s="99" t="s">
        <v>301</v>
      </c>
      <c r="C22" s="115">
        <f>+'Q8'!C22/'Q1'!C22*100</f>
        <v>56.481481481481474</v>
      </c>
      <c r="D22" s="116">
        <f>+'Q8'!D22/'Q1'!D22*100</f>
        <v>24.444444444444443</v>
      </c>
      <c r="E22" s="116">
        <f>+'Q8'!E22/'Q1'!E22*100</f>
        <v>72.41379310344827</v>
      </c>
      <c r="F22" s="116">
        <f>+'Q8'!F22/'Q1'!F22*100</f>
        <v>78.260869565217391</v>
      </c>
      <c r="G22" s="116">
        <f>+'Q8'!G22/'Q1'!G22*100</f>
        <v>100</v>
      </c>
      <c r="H22" s="116">
        <f>+'Q8'!H22/'Q1'!H22*100</f>
        <v>100</v>
      </c>
      <c r="I22" s="14"/>
    </row>
    <row r="23" spans="2:9" s="98" customFormat="1" ht="14" hidden="1" customHeight="1" outlineLevel="1" x14ac:dyDescent="0.35">
      <c r="B23" s="99" t="s">
        <v>302</v>
      </c>
      <c r="C23" s="115">
        <f>+'Q8'!C23/'Q1'!C23*100</f>
        <v>41.501416430594901</v>
      </c>
      <c r="D23" s="116">
        <f>+'Q8'!D23/'Q1'!D23*100</f>
        <v>17.454545454545457</v>
      </c>
      <c r="E23" s="116">
        <f>+'Q8'!E23/'Q1'!E23*100</f>
        <v>44.137931034482762</v>
      </c>
      <c r="F23" s="116">
        <f>+'Q8'!F23/'Q1'!F23*100</f>
        <v>80.165289256198349</v>
      </c>
      <c r="G23" s="116">
        <f>+'Q8'!G23/'Q1'!G23*100</f>
        <v>100</v>
      </c>
      <c r="H23" s="116">
        <f>+'Q8'!H23/'Q1'!H23*100</f>
        <v>100</v>
      </c>
      <c r="I23" s="14"/>
    </row>
    <row r="24" spans="2:9" s="98" customFormat="1" ht="14" hidden="1" customHeight="1" outlineLevel="1" x14ac:dyDescent="0.35">
      <c r="B24" s="99" t="s">
        <v>303</v>
      </c>
      <c r="C24" s="115">
        <f>+'Q8'!C24/'Q1'!C24*100</f>
        <v>23.123957754307948</v>
      </c>
      <c r="D24" s="116">
        <f>+'Q8'!D24/'Q1'!D24*100</f>
        <v>9.5486111111111107</v>
      </c>
      <c r="E24" s="116">
        <f>+'Q8'!E24/'Q1'!E24*100</f>
        <v>37.346938775510203</v>
      </c>
      <c r="F24" s="116">
        <f>+'Q8'!F24/'Q1'!F24*100</f>
        <v>75.572519083969468</v>
      </c>
      <c r="G24" s="116">
        <f>+'Q8'!G24/'Q1'!G24*100</f>
        <v>90</v>
      </c>
      <c r="H24" s="116">
        <f>+'Q8'!H24/'Q1'!H24*100</f>
        <v>100</v>
      </c>
      <c r="I24" s="14"/>
    </row>
    <row r="25" spans="2:9" s="98" customFormat="1" ht="14" hidden="1" customHeight="1" outlineLevel="1" x14ac:dyDescent="0.35">
      <c r="B25" s="99" t="s">
        <v>304</v>
      </c>
      <c r="C25" s="115">
        <f>+'Q8'!C25/'Q1'!C25*100</f>
        <v>41.293532338308459</v>
      </c>
      <c r="D25" s="116">
        <f>+'Q8'!D25/'Q1'!D25*100</f>
        <v>15.053763440860216</v>
      </c>
      <c r="E25" s="116">
        <f>+'Q8'!E25/'Q1'!E25*100</f>
        <v>47.761194029850742</v>
      </c>
      <c r="F25" s="116">
        <f>+'Q8'!F25/'Q1'!F25*100</f>
        <v>88.235294117647058</v>
      </c>
      <c r="G25" s="116">
        <f>+'Q8'!G25/'Q1'!G25*100</f>
        <v>100</v>
      </c>
      <c r="H25" s="116">
        <f>+'Q8'!H25/'Q1'!H25*100</f>
        <v>100</v>
      </c>
      <c r="I25" s="14"/>
    </row>
    <row r="26" spans="2:9" s="98" customFormat="1" ht="14" hidden="1" customHeight="1" outlineLevel="1" x14ac:dyDescent="0.35">
      <c r="B26" s="99" t="s">
        <v>305</v>
      </c>
      <c r="C26" s="115">
        <f>+'Q8'!C26/'Q1'!C26*100</f>
        <v>20.840755254720342</v>
      </c>
      <c r="D26" s="116">
        <f>+'Q8'!D26/'Q1'!D26*100</f>
        <v>9.903821159344945</v>
      </c>
      <c r="E26" s="116">
        <f>+'Q8'!E26/'Q1'!E26*100</f>
        <v>37.388316151202751</v>
      </c>
      <c r="F26" s="116">
        <f>+'Q8'!F26/'Q1'!F26*100</f>
        <v>77.663230240549836</v>
      </c>
      <c r="G26" s="116">
        <f>+'Q8'!G26/'Q1'!G26*100</f>
        <v>87.5</v>
      </c>
      <c r="H26" s="116">
        <f>+'Q8'!H26/'Q1'!H26*100</f>
        <v>100</v>
      </c>
      <c r="I26" s="14"/>
    </row>
    <row r="27" spans="2:9" s="98" customFormat="1" ht="14" hidden="1" customHeight="1" outlineLevel="1" x14ac:dyDescent="0.35">
      <c r="B27" s="99" t="s">
        <v>306</v>
      </c>
      <c r="C27" s="115">
        <f>+'Q8'!C27/'Q1'!C27*100</f>
        <v>44.025157232704402</v>
      </c>
      <c r="D27" s="116">
        <f>+'Q8'!D27/'Q1'!D27*100</f>
        <v>18.666666666666668</v>
      </c>
      <c r="E27" s="116">
        <f>+'Q8'!E27/'Q1'!E27*100</f>
        <v>58.490566037735846</v>
      </c>
      <c r="F27" s="116">
        <f>+'Q8'!F27/'Q1'!F27*100</f>
        <v>73.91304347826086</v>
      </c>
      <c r="G27" s="116">
        <f>+'Q8'!G27/'Q1'!G27*100</f>
        <v>100</v>
      </c>
      <c r="H27" s="116">
        <f>+'Q8'!H27/'Q1'!H27*100</f>
        <v>100</v>
      </c>
      <c r="I27" s="14"/>
    </row>
    <row r="28" spans="2:9" s="98" customFormat="1" ht="14" hidden="1" customHeight="1" outlineLevel="1" x14ac:dyDescent="0.35">
      <c r="B28" s="99" t="s">
        <v>307</v>
      </c>
      <c r="C28" s="115">
        <f>+'Q8'!C28/'Q1'!C28*100</f>
        <v>39.072847682119203</v>
      </c>
      <c r="D28" s="116">
        <f>+'Q8'!D28/'Q1'!D28*100</f>
        <v>12.949640287769784</v>
      </c>
      <c r="E28" s="116">
        <f>+'Q8'!E28/'Q1'!E28*100</f>
        <v>49.152542372881356</v>
      </c>
      <c r="F28" s="116">
        <f>+'Q8'!F28/'Q1'!F28*100</f>
        <v>90.625</v>
      </c>
      <c r="G28" s="116">
        <f>+'Q8'!G28/'Q1'!G28*100</f>
        <v>100</v>
      </c>
      <c r="H28" s="116">
        <f>+'Q8'!H28/'Q1'!H28*100</f>
        <v>100</v>
      </c>
      <c r="I28" s="14"/>
    </row>
    <row r="29" spans="2:9" s="98" customFormat="1" ht="14" hidden="1" customHeight="1" outlineLevel="1" x14ac:dyDescent="0.35">
      <c r="B29" s="99" t="s">
        <v>308</v>
      </c>
      <c r="C29" s="115">
        <f>+'Q8'!C29/'Q1'!C29*100</f>
        <v>32.967032967032964</v>
      </c>
      <c r="D29" s="116">
        <f>+'Q8'!D29/'Q1'!D29*100</f>
        <v>13.737373737373737</v>
      </c>
      <c r="E29" s="116">
        <f>+'Q8'!E29/'Q1'!E29*100</f>
        <v>46.254071661237781</v>
      </c>
      <c r="F29" s="116">
        <f>+'Q8'!F29/'Q1'!F29*100</f>
        <v>82.653061224489804</v>
      </c>
      <c r="G29" s="116">
        <f>+'Q8'!G29/'Q1'!G29*100</f>
        <v>75</v>
      </c>
      <c r="H29" s="116">
        <f>+'Q8'!H29/'Q1'!H29*100</f>
        <v>100</v>
      </c>
      <c r="I29" s="14"/>
    </row>
    <row r="30" spans="2:9" s="98" customFormat="1" ht="14" hidden="1" customHeight="1" outlineLevel="1" x14ac:dyDescent="0.35">
      <c r="B30" s="99" t="s">
        <v>309</v>
      </c>
      <c r="C30" s="115">
        <f>+'Q8'!C30/'Q1'!C30*100</f>
        <v>45.59270516717325</v>
      </c>
      <c r="D30" s="116">
        <f>+'Q8'!D30/'Q1'!D30*100</f>
        <v>15.384615384615385</v>
      </c>
      <c r="E30" s="116">
        <f>+'Q8'!E30/'Q1'!E30*100</f>
        <v>43.820224719101127</v>
      </c>
      <c r="F30" s="116">
        <f>+'Q8'!F30/'Q1'!F30*100</f>
        <v>86.666666666666671</v>
      </c>
      <c r="G30" s="116">
        <f>+'Q8'!G30/'Q1'!G30*100</f>
        <v>100</v>
      </c>
      <c r="H30" s="116">
        <f>+'Q8'!H30/'Q1'!H30*100</f>
        <v>100</v>
      </c>
      <c r="I30" s="14"/>
    </row>
    <row r="31" spans="2:9" s="98" customFormat="1" ht="14" hidden="1" customHeight="1" outlineLevel="1" x14ac:dyDescent="0.35">
      <c r="B31" s="99" t="s">
        <v>310</v>
      </c>
      <c r="C31" s="115">
        <f>+'Q8'!C31/'Q1'!C31*100</f>
        <v>37.037037037037038</v>
      </c>
      <c r="D31" s="116">
        <f>+'Q8'!D31/'Q1'!D31*100</f>
        <v>12.307692307692308</v>
      </c>
      <c r="E31" s="116">
        <f>+'Q8'!E31/'Q1'!E31*100</f>
        <v>41.463414634146339</v>
      </c>
      <c r="F31" s="116">
        <f>+'Q8'!F31/'Q1'!F31*100</f>
        <v>86.956521739130437</v>
      </c>
      <c r="G31" s="116">
        <f>+'Q8'!G31/'Q1'!G31*100</f>
        <v>100</v>
      </c>
      <c r="H31" s="116">
        <f>+'Q8'!H31/'Q1'!H31*100</f>
        <v>66.666666666666657</v>
      </c>
      <c r="I31" s="14"/>
    </row>
    <row r="32" spans="2:9" s="98" customFormat="1" ht="14" hidden="1" customHeight="1" outlineLevel="1" x14ac:dyDescent="0.35">
      <c r="B32" s="99" t="s">
        <v>311</v>
      </c>
      <c r="C32" s="115">
        <f>+'Q8'!C32/'Q1'!C32*100</f>
        <v>12.177455862381168</v>
      </c>
      <c r="D32" s="116">
        <f>+'Q8'!D32/'Q1'!D32*100</f>
        <v>6.1211340206185563</v>
      </c>
      <c r="E32" s="116">
        <f>+'Q8'!E32/'Q1'!E32*100</f>
        <v>20.921985815602838</v>
      </c>
      <c r="F32" s="116">
        <f>+'Q8'!F32/'Q1'!F32*100</f>
        <v>57.47126436781609</v>
      </c>
      <c r="G32" s="116">
        <f>+'Q8'!G32/'Q1'!G32*100</f>
        <v>100</v>
      </c>
      <c r="H32" s="116">
        <f>+'Q8'!H32/'Q1'!H32*100</f>
        <v>100</v>
      </c>
      <c r="I32" s="14"/>
    </row>
    <row r="33" spans="2:9" s="98" customFormat="1" ht="14" hidden="1" customHeight="1" outlineLevel="1" x14ac:dyDescent="0.35">
      <c r="B33" s="99" t="s">
        <v>312</v>
      </c>
      <c r="C33" s="115">
        <f>+'Q8'!C33/'Q1'!C33*100</f>
        <v>15.995647442872688</v>
      </c>
      <c r="D33" s="116">
        <f>+'Q8'!D33/'Q1'!D33*100</f>
        <v>8.1513828238719075</v>
      </c>
      <c r="E33" s="116">
        <f>+'Q8'!E33/'Q1'!E33*100</f>
        <v>32.291666666666671</v>
      </c>
      <c r="F33" s="116">
        <f>+'Q8'!F33/'Q1'!F33*100</f>
        <v>68.571428571428569</v>
      </c>
      <c r="G33" s="116">
        <f>+'Q8'!G33/'Q1'!G33*100</f>
        <v>100</v>
      </c>
      <c r="H33" s="116">
        <f>+'Q8'!H33/'Q1'!H33*100</f>
        <v>100</v>
      </c>
      <c r="I33" s="14"/>
    </row>
    <row r="34" spans="2:9" s="98" customFormat="1" ht="14" hidden="1" customHeight="1" outlineLevel="1" x14ac:dyDescent="0.35">
      <c r="B34" s="99" t="s">
        <v>313</v>
      </c>
      <c r="C34" s="115">
        <f>+'Q8'!C34/'Q1'!C34*100</f>
        <v>20</v>
      </c>
      <c r="D34" s="116">
        <f>+'Q8'!D34/'Q1'!D34*100</f>
        <v>12.737127371273713</v>
      </c>
      <c r="E34" s="116">
        <f>+'Q8'!E34/'Q1'!E34*100</f>
        <v>37.969924812030072</v>
      </c>
      <c r="F34" s="116">
        <f>+'Q8'!F34/'Q1'!F34*100</f>
        <v>84.090909090909093</v>
      </c>
      <c r="G34" s="116">
        <f>+'Q8'!G34/'Q1'!G34*100</f>
        <v>80</v>
      </c>
      <c r="H34" s="116">
        <f>+'Q8'!H34/'Q1'!H34*100</f>
        <v>66.666666666666657</v>
      </c>
      <c r="I34" s="14"/>
    </row>
    <row r="35" spans="2:9" ht="14" customHeight="1" collapsed="1" x14ac:dyDescent="0.3">
      <c r="B35" s="100" t="s">
        <v>57</v>
      </c>
      <c r="C35" s="63">
        <f>+'Q8'!C35/'Q1'!C35*100</f>
        <v>48.148148148148145</v>
      </c>
      <c r="D35" s="20">
        <f>+'Q8'!D35/'Q1'!D35*100</f>
        <v>35.074626865671647</v>
      </c>
      <c r="E35" s="20">
        <f>+'Q8'!E35/'Q1'!E35*100</f>
        <v>73.170731707317074</v>
      </c>
      <c r="F35" s="20">
        <f>+'Q8'!F35/'Q1'!F35*100</f>
        <v>100</v>
      </c>
      <c r="G35" s="137" t="s">
        <v>100</v>
      </c>
      <c r="H35" s="20">
        <f>+'Q8'!H35/'Q1'!H35*100</f>
        <v>100</v>
      </c>
    </row>
    <row r="36" spans="2:9" ht="14" customHeight="1" x14ac:dyDescent="0.3">
      <c r="B36" s="100" t="s">
        <v>58</v>
      </c>
      <c r="C36" s="63">
        <f>+'Q8'!C36/'Q1'!C36*100</f>
        <v>45.333333333333329</v>
      </c>
      <c r="D36" s="20">
        <f>+'Q8'!D36/'Q1'!D36*100</f>
        <v>20.504731861198739</v>
      </c>
      <c r="E36" s="20">
        <f>+'Q8'!E36/'Q1'!E36*100</f>
        <v>58.522727272727273</v>
      </c>
      <c r="F36" s="20">
        <f>+'Q8'!F36/'Q1'!F36*100</f>
        <v>96.385542168674704</v>
      </c>
      <c r="G36" s="20">
        <f>+'Q8'!G36/'Q1'!G36*100</f>
        <v>100</v>
      </c>
      <c r="H36" s="20">
        <f>+'Q8'!H36/'Q1'!H36*100</f>
        <v>100</v>
      </c>
    </row>
    <row r="37" spans="2:9" ht="14" customHeight="1" x14ac:dyDescent="0.3">
      <c r="B37" s="102" t="s">
        <v>49</v>
      </c>
      <c r="C37" s="63">
        <f>+'Q8'!C37/'Q1'!C37*100</f>
        <v>12.324872400918029</v>
      </c>
      <c r="D37" s="20">
        <f>+'Q8'!D37/'Q1'!D37*100</f>
        <v>8.2760681207051086</v>
      </c>
      <c r="E37" s="20">
        <f>+'Q8'!E37/'Q1'!E37*100</f>
        <v>25.06285051247341</v>
      </c>
      <c r="F37" s="20">
        <f>+'Q8'!F37/'Q1'!F37*100</f>
        <v>58.620689655172406</v>
      </c>
      <c r="G37" s="20">
        <f>+'Q8'!G37/'Q1'!G37*100</f>
        <v>96.428571428571431</v>
      </c>
      <c r="H37" s="20">
        <f>+'Q8'!H37/'Q1'!H37*100</f>
        <v>92.857142857142861</v>
      </c>
    </row>
    <row r="38" spans="2:9" ht="14" customHeight="1" x14ac:dyDescent="0.3">
      <c r="B38" s="100" t="s">
        <v>50</v>
      </c>
      <c r="C38" s="63">
        <f>+'Q8'!C38/'Q1'!C38*100</f>
        <v>14.950702312277281</v>
      </c>
      <c r="D38" s="20">
        <f>+'Q8'!D38/'Q1'!D38*100</f>
        <v>10.437641257448121</v>
      </c>
      <c r="E38" s="20">
        <f>+'Q8'!E38/'Q1'!E38*100</f>
        <v>37.129270429232889</v>
      </c>
      <c r="F38" s="20">
        <f>+'Q8'!F38/'Q1'!F38*100</f>
        <v>74.358974358974365</v>
      </c>
      <c r="G38" s="20">
        <f>+'Q8'!G38/'Q1'!G38*100</f>
        <v>83.606557377049185</v>
      </c>
      <c r="H38" s="20">
        <f>+'Q8'!H38/'Q1'!H38*100</f>
        <v>100</v>
      </c>
    </row>
    <row r="39" spans="2:9" ht="14" hidden="1" customHeight="1" outlineLevel="1" x14ac:dyDescent="0.3">
      <c r="B39" s="99" t="s">
        <v>314</v>
      </c>
      <c r="C39" s="115">
        <f>+'Q8'!C39/'Q1'!C39*100</f>
        <v>13.561094648771135</v>
      </c>
      <c r="D39" s="116">
        <f>+'Q8'!D39/'Q1'!D39*100</f>
        <v>9.7985527087815374</v>
      </c>
      <c r="E39" s="116">
        <f>+'Q8'!E39/'Q1'!E39*100</f>
        <v>38.575393154486584</v>
      </c>
      <c r="F39" s="116">
        <f>+'Q8'!F39/'Q1'!F39*100</f>
        <v>80.666666666666657</v>
      </c>
      <c r="G39" s="116">
        <f>+'Q8'!G39/'Q1'!G39*100</f>
        <v>90.909090909090907</v>
      </c>
      <c r="H39" s="116">
        <f>+'Q8'!H39/'Q1'!H39*100</f>
        <v>100</v>
      </c>
    </row>
    <row r="40" spans="2:9" ht="14" hidden="1" customHeight="1" outlineLevel="1" x14ac:dyDescent="0.3">
      <c r="B40" s="99" t="s">
        <v>315</v>
      </c>
      <c r="C40" s="115">
        <f>+'Q8'!C40/'Q1'!C40*100</f>
        <v>18.63064479892159</v>
      </c>
      <c r="D40" s="116">
        <f>+'Q8'!D40/'Q1'!D40*100</f>
        <v>11.568049464375584</v>
      </c>
      <c r="E40" s="116">
        <f>+'Q8'!E40/'Q1'!E40*100</f>
        <v>39.388646288209607</v>
      </c>
      <c r="F40" s="116">
        <f>+'Q8'!F40/'Q1'!F40*100</f>
        <v>75.70754716981132</v>
      </c>
      <c r="G40" s="116">
        <f>+'Q8'!G40/'Q1'!G40*100</f>
        <v>92</v>
      </c>
      <c r="H40" s="116">
        <f>+'Q8'!H40/'Q1'!H40*100</f>
        <v>100</v>
      </c>
    </row>
    <row r="41" spans="2:9" ht="14" hidden="1" customHeight="1" outlineLevel="1" x14ac:dyDescent="0.3">
      <c r="B41" s="99" t="s">
        <v>316</v>
      </c>
      <c r="C41" s="115">
        <f>+'Q8'!C41/'Q1'!C41*100</f>
        <v>13.462058196450558</v>
      </c>
      <c r="D41" s="116">
        <f>+'Q8'!D41/'Q1'!D41*100</f>
        <v>10.125161553635808</v>
      </c>
      <c r="E41" s="116">
        <f>+'Q8'!E41/'Q1'!E41*100</f>
        <v>34.446043165467628</v>
      </c>
      <c r="F41" s="116">
        <f>+'Q8'!F41/'Q1'!F41*100</f>
        <v>70.165745856353595</v>
      </c>
      <c r="G41" s="116">
        <f>+'Q8'!G41/'Q1'!G41*100</f>
        <v>72</v>
      </c>
      <c r="H41" s="116">
        <f>+'Q8'!H41/'Q1'!H41*100</f>
        <v>100</v>
      </c>
    </row>
    <row r="42" spans="2:9" ht="14" customHeight="1" collapsed="1" x14ac:dyDescent="0.3">
      <c r="B42" s="102" t="s">
        <v>51</v>
      </c>
      <c r="C42" s="63">
        <f>+'Q8'!C42/'Q1'!C42*100</f>
        <v>17.400071165935238</v>
      </c>
      <c r="D42" s="20">
        <f>+'Q8'!D42/'Q1'!D42*100</f>
        <v>9.0840157719138617</v>
      </c>
      <c r="E42" s="20">
        <f>+'Q8'!E42/'Q1'!E42*100</f>
        <v>38.926630434782609</v>
      </c>
      <c r="F42" s="20">
        <f>+'Q8'!F42/'Q1'!F42*100</f>
        <v>77.852348993288587</v>
      </c>
      <c r="G42" s="20">
        <f>+'Q8'!G42/'Q1'!G42*100</f>
        <v>90.322580645161281</v>
      </c>
      <c r="H42" s="20">
        <f>+'Q8'!H42/'Q1'!H42*100</f>
        <v>97.222222222222214</v>
      </c>
    </row>
    <row r="43" spans="2:9" ht="14" customHeight="1" x14ac:dyDescent="0.3">
      <c r="B43" s="102" t="s">
        <v>52</v>
      </c>
      <c r="C43" s="63">
        <f>+'Q8'!C43/'Q1'!C43*100</f>
        <v>9.5436354247353474</v>
      </c>
      <c r="D43" s="20">
        <f>+'Q8'!D43/'Q1'!D43*100</f>
        <v>6.773923626958771</v>
      </c>
      <c r="E43" s="20">
        <f>+'Q8'!E43/'Q1'!E43*100</f>
        <v>20.521327014218009</v>
      </c>
      <c r="F43" s="20">
        <f>+'Q8'!F43/'Q1'!F43*100</f>
        <v>62.529274004683842</v>
      </c>
      <c r="G43" s="20">
        <f>+'Q8'!G43/'Q1'!G43*100</f>
        <v>92.307692307692307</v>
      </c>
      <c r="H43" s="20">
        <f>+'Q8'!H43/'Q1'!H43*100</f>
        <v>100</v>
      </c>
    </row>
    <row r="44" spans="2:9" ht="14" customHeight="1" x14ac:dyDescent="0.3">
      <c r="B44" s="102" t="s">
        <v>61</v>
      </c>
      <c r="C44" s="63">
        <f>+'Q8'!C44/'Q1'!C44*100</f>
        <v>22.377343438372556</v>
      </c>
      <c r="D44" s="20">
        <f>+'Q8'!D44/'Q1'!D44*100</f>
        <v>13.908872901678656</v>
      </c>
      <c r="E44" s="20">
        <f>+'Q8'!E44/'Q1'!E44*100</f>
        <v>39.177489177489178</v>
      </c>
      <c r="F44" s="20">
        <f>+'Q8'!F44/'Q1'!F44*100</f>
        <v>68.44106463878326</v>
      </c>
      <c r="G44" s="20">
        <f>+'Q8'!G44/'Q1'!G44*100</f>
        <v>75</v>
      </c>
      <c r="H44" s="20">
        <f>+'Q8'!H44/'Q1'!H44*100</f>
        <v>82.35294117647058</v>
      </c>
    </row>
    <row r="45" spans="2:9" ht="14" customHeight="1" x14ac:dyDescent="0.3">
      <c r="B45" s="102" t="s">
        <v>60</v>
      </c>
      <c r="C45" s="63">
        <f>+'Q8'!C45/'Q1'!C45*100</f>
        <v>28.530443098501753</v>
      </c>
      <c r="D45" s="20">
        <f>+'Q8'!D45/'Q1'!D45*100</f>
        <v>20.406626506024097</v>
      </c>
      <c r="E45" s="20">
        <f>+'Q8'!E45/'Q1'!E45*100</f>
        <v>66.564417177914109</v>
      </c>
      <c r="F45" s="20">
        <f>+'Q8'!F45/'Q1'!F45*100</f>
        <v>86.885245901639337</v>
      </c>
      <c r="G45" s="20">
        <f>+'Q8'!G45/'Q1'!G45*100</f>
        <v>84.615384615384613</v>
      </c>
      <c r="H45" s="20">
        <f>+'Q8'!H45/'Q1'!H45*100</f>
        <v>95</v>
      </c>
    </row>
    <row r="46" spans="2:9" ht="14" customHeight="1" x14ac:dyDescent="0.3">
      <c r="B46" s="102" t="s">
        <v>59</v>
      </c>
      <c r="C46" s="63">
        <f>+'Q8'!C46/'Q1'!C46*100</f>
        <v>9.5382746051032807</v>
      </c>
      <c r="D46" s="20">
        <f>+'Q8'!D46/'Q1'!D46*100</f>
        <v>8.3484338596945378</v>
      </c>
      <c r="E46" s="20">
        <f>+'Q8'!E46/'Q1'!E46*100</f>
        <v>25.949367088607595</v>
      </c>
      <c r="F46" s="20">
        <f>+'Q8'!F46/'Q1'!F46*100</f>
        <v>53.571428571428569</v>
      </c>
      <c r="G46" s="20">
        <f>+'Q8'!G46/'Q1'!G46*100</f>
        <v>100</v>
      </c>
      <c r="H46" s="137" t="s">
        <v>100</v>
      </c>
    </row>
    <row r="47" spans="2:9" ht="14" customHeight="1" x14ac:dyDescent="0.3">
      <c r="B47" s="102" t="s">
        <v>62</v>
      </c>
      <c r="C47" s="63">
        <f>+'Q8'!C47/'Q1'!C47*100</f>
        <v>20.350944115964143</v>
      </c>
      <c r="D47" s="20">
        <f>+'Q8'!D47/'Q1'!D47*100</f>
        <v>16.622548754794447</v>
      </c>
      <c r="E47" s="20">
        <f>+'Q8'!E47/'Q1'!E47*100</f>
        <v>43.879472693032021</v>
      </c>
      <c r="F47" s="20">
        <f>+'Q8'!F47/'Q1'!F47*100</f>
        <v>74.47552447552448</v>
      </c>
      <c r="G47" s="20">
        <f>+'Q8'!G47/'Q1'!G47*100</f>
        <v>90.909090909090907</v>
      </c>
      <c r="H47" s="20">
        <f>+'Q8'!H47/'Q1'!H47*100</f>
        <v>88.888888888888886</v>
      </c>
    </row>
    <row r="48" spans="2:9" ht="14" customHeight="1" x14ac:dyDescent="0.3">
      <c r="B48" s="102" t="s">
        <v>63</v>
      </c>
      <c r="C48" s="63">
        <f>+'Q8'!C48/'Q1'!C48*100</f>
        <v>17.700014520110351</v>
      </c>
      <c r="D48" s="20">
        <f>+'Q8'!D48/'Q1'!D48*100</f>
        <v>10.316707756495354</v>
      </c>
      <c r="E48" s="20">
        <f>+'Q8'!E48/'Q1'!E48*100</f>
        <v>33.477883781439722</v>
      </c>
      <c r="F48" s="20">
        <f>+'Q8'!F48/'Q1'!F48*100</f>
        <v>57.413249211356465</v>
      </c>
      <c r="G48" s="20">
        <f>+'Q8'!G48/'Q1'!G48*100</f>
        <v>70.909090909090907</v>
      </c>
      <c r="H48" s="20">
        <f>+'Q8'!H48/'Q1'!H48*100</f>
        <v>76.404494382022463</v>
      </c>
    </row>
    <row r="49" spans="2:8" ht="14" customHeight="1" x14ac:dyDescent="0.3">
      <c r="B49" s="102" t="s">
        <v>69</v>
      </c>
      <c r="C49" s="63">
        <f>+'Q8'!C49/'Q1'!C49*100</f>
        <v>31.721470019342355</v>
      </c>
      <c r="D49" s="20">
        <f>+'Q8'!D49/'Q1'!D49*100</f>
        <v>10.135135135135135</v>
      </c>
      <c r="E49" s="20">
        <f>+'Q8'!E49/'Q1'!E49*100</f>
        <v>36.746987951807228</v>
      </c>
      <c r="F49" s="20">
        <f>+'Q8'!F49/'Q1'!F49*100</f>
        <v>71.428571428571431</v>
      </c>
      <c r="G49" s="20">
        <f>+'Q8'!G49/'Q1'!G49*100</f>
        <v>100</v>
      </c>
      <c r="H49" s="137" t="s">
        <v>100</v>
      </c>
    </row>
    <row r="50" spans="2:8" ht="14" customHeight="1" x14ac:dyDescent="0.3">
      <c r="B50" s="102" t="s">
        <v>64</v>
      </c>
      <c r="C50" s="63">
        <f>+'Q8'!C50/'Q1'!C50*100</f>
        <v>23.808104886769964</v>
      </c>
      <c r="D50" s="20">
        <f>+'Q8'!D50/'Q1'!D50*100</f>
        <v>13.330438558402083</v>
      </c>
      <c r="E50" s="20">
        <f>+'Q8'!E50/'Q1'!E50*100</f>
        <v>39.518072289156628</v>
      </c>
      <c r="F50" s="20">
        <f>+'Q8'!F50/'Q1'!F50*100</f>
        <v>70.792079207920793</v>
      </c>
      <c r="G50" s="20">
        <f>+'Q8'!G50/'Q1'!G50*100</f>
        <v>100</v>
      </c>
      <c r="H50" s="20">
        <f>+'Q8'!H50/'Q1'!H50*100</f>
        <v>100</v>
      </c>
    </row>
    <row r="51" spans="2:8" ht="14" customHeight="1" x14ac:dyDescent="0.3">
      <c r="B51" s="102" t="s">
        <v>65</v>
      </c>
      <c r="C51" s="63">
        <f>+'Q8'!C51/'Q1'!C51*100</f>
        <v>21.723697288087461</v>
      </c>
      <c r="D51" s="20">
        <f>+'Q8'!D51/'Q1'!D51*100</f>
        <v>10.863124629666206</v>
      </c>
      <c r="E51" s="20">
        <f>+'Q8'!E51/'Q1'!E51*100</f>
        <v>41.156346219637356</v>
      </c>
      <c r="F51" s="20">
        <f>+'Q8'!F51/'Q1'!F51*100</f>
        <v>71.59827213822895</v>
      </c>
      <c r="G51" s="20">
        <f>+'Q8'!G51/'Q1'!G51*100</f>
        <v>86.440677966101703</v>
      </c>
      <c r="H51" s="20">
        <f>+'Q8'!H51/'Q1'!H51*100</f>
        <v>82.692307692307693</v>
      </c>
    </row>
    <row r="52" spans="2:8" ht="14" customHeight="1" x14ac:dyDescent="0.3">
      <c r="B52" s="102" t="s">
        <v>66</v>
      </c>
      <c r="C52" s="63">
        <f>+'Q8'!C52/'Q1'!C52*100</f>
        <v>12.441451990632318</v>
      </c>
      <c r="D52" s="20">
        <f>+'Q8'!D52/'Q1'!D52*100</f>
        <v>8.4391080617495717</v>
      </c>
      <c r="E52" s="20">
        <f>+'Q8'!E52/'Q1'!E52*100</f>
        <v>30.413625304136254</v>
      </c>
      <c r="F52" s="20">
        <f>+'Q8'!F52/'Q1'!F52*100</f>
        <v>57.142857142857139</v>
      </c>
      <c r="G52" s="20">
        <f>+'Q8'!G52/'Q1'!G52*100</f>
        <v>70</v>
      </c>
      <c r="H52" s="20">
        <f>+'Q8'!H52/'Q1'!H52*100</f>
        <v>100</v>
      </c>
    </row>
    <row r="53" spans="2:8" ht="14" customHeight="1" x14ac:dyDescent="0.3">
      <c r="B53" s="102" t="s">
        <v>67</v>
      </c>
      <c r="C53" s="63">
        <f>+'Q8'!C53/'Q1'!C53*100</f>
        <v>13.883022679276467</v>
      </c>
      <c r="D53" s="20">
        <f>+'Q8'!D53/'Q1'!D53*100</f>
        <v>10.57300163132137</v>
      </c>
      <c r="E53" s="20">
        <f>+'Q8'!E53/'Q1'!E53*100</f>
        <v>38.984881209503243</v>
      </c>
      <c r="F53" s="20">
        <f>+'Q8'!F53/'Q1'!F53*100</f>
        <v>70.921985815602838</v>
      </c>
      <c r="G53" s="20">
        <f>+'Q8'!G53/'Q1'!G53*100</f>
        <v>90.909090909090907</v>
      </c>
      <c r="H53" s="20">
        <f>+'Q8'!H53/'Q1'!H53*100</f>
        <v>80</v>
      </c>
    </row>
    <row r="54" spans="2:8" ht="14" customHeight="1" x14ac:dyDescent="0.3">
      <c r="B54" s="104" t="s">
        <v>68</v>
      </c>
      <c r="C54" s="117">
        <f>+'Q8'!C54/'Q1'!C54*100</f>
        <v>18.75</v>
      </c>
      <c r="D54" s="153">
        <f>+'Q8'!D54/'Q1'!D54*100</f>
        <v>21.428571428571427</v>
      </c>
      <c r="E54" s="138" t="s">
        <v>100</v>
      </c>
      <c r="F54" s="138" t="s">
        <v>100</v>
      </c>
      <c r="G54" s="138" t="s">
        <v>100</v>
      </c>
      <c r="H54" s="138" t="s">
        <v>100</v>
      </c>
    </row>
    <row r="55" spans="2:8" ht="6" customHeight="1" x14ac:dyDescent="0.3"/>
    <row r="56" spans="2:8" x14ac:dyDescent="0.3">
      <c r="B56" s="190" t="s">
        <v>114</v>
      </c>
      <c r="C56" s="190"/>
      <c r="D56" s="190"/>
      <c r="E56" s="190"/>
      <c r="F56" s="190"/>
      <c r="G56" s="190"/>
      <c r="H56" s="190"/>
    </row>
    <row r="57" spans="2:8" ht="23" customHeight="1" x14ac:dyDescent="0.3">
      <c r="B57" s="190"/>
      <c r="C57" s="190"/>
      <c r="D57" s="190"/>
      <c r="E57" s="190"/>
      <c r="F57" s="190"/>
      <c r="G57" s="190"/>
      <c r="H57" s="190"/>
    </row>
    <row r="58" spans="2:8" x14ac:dyDescent="0.3">
      <c r="B58" s="108" t="s">
        <v>240</v>
      </c>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57"/>
  <sheetViews>
    <sheetView workbookViewId="0"/>
  </sheetViews>
  <sheetFormatPr defaultColWidth="9.1796875" defaultRowHeight="12.5" outlineLevelRow="1" x14ac:dyDescent="0.3"/>
  <cols>
    <col min="1" max="1" width="3.1796875" style="1" customWidth="1"/>
    <col min="2" max="2" width="59.90625" style="101" customWidth="1"/>
    <col min="3" max="7" width="9.1796875" style="3" customWidth="1"/>
    <col min="8" max="8" width="10.1796875" style="1" customWidth="1"/>
    <col min="9" max="231" width="9.1796875" style="1"/>
    <col min="232" max="232" width="51.1796875" style="1" customWidth="1"/>
    <col min="233" max="240" width="9.81640625" style="1" customWidth="1"/>
    <col min="241" max="487" width="9.1796875" style="1"/>
    <col min="488" max="488" width="51.1796875" style="1" customWidth="1"/>
    <col min="489" max="496" width="9.81640625" style="1" customWidth="1"/>
    <col min="497" max="743" width="9.1796875" style="1"/>
    <col min="744" max="744" width="51.1796875" style="1" customWidth="1"/>
    <col min="745" max="752" width="9.81640625" style="1" customWidth="1"/>
    <col min="753" max="999" width="9.1796875" style="1"/>
    <col min="1000" max="1000" width="51.1796875" style="1" customWidth="1"/>
    <col min="1001" max="1008" width="9.81640625" style="1" customWidth="1"/>
    <col min="1009" max="1255" width="9.1796875" style="1"/>
    <col min="1256" max="1256" width="51.1796875" style="1" customWidth="1"/>
    <col min="1257" max="1264" width="9.81640625" style="1" customWidth="1"/>
    <col min="1265" max="1511" width="9.1796875" style="1"/>
    <col min="1512" max="1512" width="51.1796875" style="1" customWidth="1"/>
    <col min="1513" max="1520" width="9.81640625" style="1" customWidth="1"/>
    <col min="1521" max="1767" width="9.1796875" style="1"/>
    <col min="1768" max="1768" width="51.1796875" style="1" customWidth="1"/>
    <col min="1769" max="1776" width="9.81640625" style="1" customWidth="1"/>
    <col min="1777" max="2023" width="9.1796875" style="1"/>
    <col min="2024" max="2024" width="51.1796875" style="1" customWidth="1"/>
    <col min="2025" max="2032" width="9.81640625" style="1" customWidth="1"/>
    <col min="2033" max="2279" width="9.1796875" style="1"/>
    <col min="2280" max="2280" width="51.1796875" style="1" customWidth="1"/>
    <col min="2281" max="2288" width="9.81640625" style="1" customWidth="1"/>
    <col min="2289" max="2535" width="9.1796875" style="1"/>
    <col min="2536" max="2536" width="51.1796875" style="1" customWidth="1"/>
    <col min="2537" max="2544" width="9.81640625" style="1" customWidth="1"/>
    <col min="2545" max="2791" width="9.1796875" style="1"/>
    <col min="2792" max="2792" width="51.1796875" style="1" customWidth="1"/>
    <col min="2793" max="2800" width="9.81640625" style="1" customWidth="1"/>
    <col min="2801" max="3047" width="9.1796875" style="1"/>
    <col min="3048" max="3048" width="51.1796875" style="1" customWidth="1"/>
    <col min="3049" max="3056" width="9.81640625" style="1" customWidth="1"/>
    <col min="3057" max="3303" width="9.1796875" style="1"/>
    <col min="3304" max="3304" width="51.1796875" style="1" customWidth="1"/>
    <col min="3305" max="3312" width="9.81640625" style="1" customWidth="1"/>
    <col min="3313" max="3559" width="9.1796875" style="1"/>
    <col min="3560" max="3560" width="51.1796875" style="1" customWidth="1"/>
    <col min="3561" max="3568" width="9.81640625" style="1" customWidth="1"/>
    <col min="3569" max="3815" width="9.1796875" style="1"/>
    <col min="3816" max="3816" width="51.1796875" style="1" customWidth="1"/>
    <col min="3817" max="3824" width="9.81640625" style="1" customWidth="1"/>
    <col min="3825" max="4071" width="9.1796875" style="1"/>
    <col min="4072" max="4072" width="51.1796875" style="1" customWidth="1"/>
    <col min="4073" max="4080" width="9.81640625" style="1" customWidth="1"/>
    <col min="4081" max="4327" width="9.1796875" style="1"/>
    <col min="4328" max="4328" width="51.1796875" style="1" customWidth="1"/>
    <col min="4329" max="4336" width="9.81640625" style="1" customWidth="1"/>
    <col min="4337" max="4583" width="9.1796875" style="1"/>
    <col min="4584" max="4584" width="51.1796875" style="1" customWidth="1"/>
    <col min="4585" max="4592" width="9.81640625" style="1" customWidth="1"/>
    <col min="4593" max="4839" width="9.1796875" style="1"/>
    <col min="4840" max="4840" width="51.1796875" style="1" customWidth="1"/>
    <col min="4841" max="4848" width="9.81640625" style="1" customWidth="1"/>
    <col min="4849" max="5095" width="9.1796875" style="1"/>
    <col min="5096" max="5096" width="51.1796875" style="1" customWidth="1"/>
    <col min="5097" max="5104" width="9.81640625" style="1" customWidth="1"/>
    <col min="5105" max="5351" width="9.1796875" style="1"/>
    <col min="5352" max="5352" width="51.1796875" style="1" customWidth="1"/>
    <col min="5353" max="5360" width="9.81640625" style="1" customWidth="1"/>
    <col min="5361" max="5607" width="9.1796875" style="1"/>
    <col min="5608" max="5608" width="51.1796875" style="1" customWidth="1"/>
    <col min="5609" max="5616" width="9.81640625" style="1" customWidth="1"/>
    <col min="5617" max="5863" width="9.1796875" style="1"/>
    <col min="5864" max="5864" width="51.1796875" style="1" customWidth="1"/>
    <col min="5865" max="5872" width="9.81640625" style="1" customWidth="1"/>
    <col min="5873" max="6119" width="9.1796875" style="1"/>
    <col min="6120" max="6120" width="51.1796875" style="1" customWidth="1"/>
    <col min="6121" max="6128" width="9.81640625" style="1" customWidth="1"/>
    <col min="6129" max="6375" width="9.1796875" style="1"/>
    <col min="6376" max="6376" width="51.1796875" style="1" customWidth="1"/>
    <col min="6377" max="6384" width="9.81640625" style="1" customWidth="1"/>
    <col min="6385" max="6631" width="9.1796875" style="1"/>
    <col min="6632" max="6632" width="51.1796875" style="1" customWidth="1"/>
    <col min="6633" max="6640" width="9.81640625" style="1" customWidth="1"/>
    <col min="6641" max="6887" width="9.1796875" style="1"/>
    <col min="6888" max="6888" width="51.1796875" style="1" customWidth="1"/>
    <col min="6889" max="6896" width="9.81640625" style="1" customWidth="1"/>
    <col min="6897" max="7143" width="9.1796875" style="1"/>
    <col min="7144" max="7144" width="51.1796875" style="1" customWidth="1"/>
    <col min="7145" max="7152" width="9.81640625" style="1" customWidth="1"/>
    <col min="7153" max="7399" width="9.1796875" style="1"/>
    <col min="7400" max="7400" width="51.1796875" style="1" customWidth="1"/>
    <col min="7401" max="7408" width="9.81640625" style="1" customWidth="1"/>
    <col min="7409" max="7655" width="9.1796875" style="1"/>
    <col min="7656" max="7656" width="51.1796875" style="1" customWidth="1"/>
    <col min="7657" max="7664" width="9.81640625" style="1" customWidth="1"/>
    <col min="7665" max="7911" width="9.1796875" style="1"/>
    <col min="7912" max="7912" width="51.1796875" style="1" customWidth="1"/>
    <col min="7913" max="7920" width="9.81640625" style="1" customWidth="1"/>
    <col min="7921" max="8167" width="9.1796875" style="1"/>
    <col min="8168" max="8168" width="51.1796875" style="1" customWidth="1"/>
    <col min="8169" max="8176" width="9.81640625" style="1" customWidth="1"/>
    <col min="8177" max="8423" width="9.1796875" style="1"/>
    <col min="8424" max="8424" width="51.1796875" style="1" customWidth="1"/>
    <col min="8425" max="8432" width="9.81640625" style="1" customWidth="1"/>
    <col min="8433" max="8679" width="9.1796875" style="1"/>
    <col min="8680" max="8680" width="51.1796875" style="1" customWidth="1"/>
    <col min="8681" max="8688" width="9.81640625" style="1" customWidth="1"/>
    <col min="8689" max="8935" width="9.1796875" style="1"/>
    <col min="8936" max="8936" width="51.1796875" style="1" customWidth="1"/>
    <col min="8937" max="8944" width="9.81640625" style="1" customWidth="1"/>
    <col min="8945" max="9191" width="9.1796875" style="1"/>
    <col min="9192" max="9192" width="51.1796875" style="1" customWidth="1"/>
    <col min="9193" max="9200" width="9.81640625" style="1" customWidth="1"/>
    <col min="9201" max="9447" width="9.1796875" style="1"/>
    <col min="9448" max="9448" width="51.1796875" style="1" customWidth="1"/>
    <col min="9449" max="9456" width="9.81640625" style="1" customWidth="1"/>
    <col min="9457" max="9703" width="9.1796875" style="1"/>
    <col min="9704" max="9704" width="51.1796875" style="1" customWidth="1"/>
    <col min="9705" max="9712" width="9.81640625" style="1" customWidth="1"/>
    <col min="9713" max="9959" width="9.1796875" style="1"/>
    <col min="9960" max="9960" width="51.1796875" style="1" customWidth="1"/>
    <col min="9961" max="9968" width="9.81640625" style="1" customWidth="1"/>
    <col min="9969" max="10215" width="9.1796875" style="1"/>
    <col min="10216" max="10216" width="51.1796875" style="1" customWidth="1"/>
    <col min="10217" max="10224" width="9.81640625" style="1" customWidth="1"/>
    <col min="10225" max="10471" width="9.1796875" style="1"/>
    <col min="10472" max="10472" width="51.1796875" style="1" customWidth="1"/>
    <col min="10473" max="10480" width="9.81640625" style="1" customWidth="1"/>
    <col min="10481" max="10727" width="9.1796875" style="1"/>
    <col min="10728" max="10728" width="51.1796875" style="1" customWidth="1"/>
    <col min="10729" max="10736" width="9.81640625" style="1" customWidth="1"/>
    <col min="10737" max="10983" width="9.1796875" style="1"/>
    <col min="10984" max="10984" width="51.1796875" style="1" customWidth="1"/>
    <col min="10985" max="10992" width="9.81640625" style="1" customWidth="1"/>
    <col min="10993" max="11239" width="9.1796875" style="1"/>
    <col min="11240" max="11240" width="51.1796875" style="1" customWidth="1"/>
    <col min="11241" max="11248" width="9.81640625" style="1" customWidth="1"/>
    <col min="11249" max="11495" width="9.1796875" style="1"/>
    <col min="11496" max="11496" width="51.1796875" style="1" customWidth="1"/>
    <col min="11497" max="11504" width="9.81640625" style="1" customWidth="1"/>
    <col min="11505" max="11751" width="9.1796875" style="1"/>
    <col min="11752" max="11752" width="51.1796875" style="1" customWidth="1"/>
    <col min="11753" max="11760" width="9.81640625" style="1" customWidth="1"/>
    <col min="11761" max="12007" width="9.1796875" style="1"/>
    <col min="12008" max="12008" width="51.1796875" style="1" customWidth="1"/>
    <col min="12009" max="12016" width="9.81640625" style="1" customWidth="1"/>
    <col min="12017" max="12263" width="9.1796875" style="1"/>
    <col min="12264" max="12264" width="51.1796875" style="1" customWidth="1"/>
    <col min="12265" max="12272" width="9.81640625" style="1" customWidth="1"/>
    <col min="12273" max="12519" width="9.1796875" style="1"/>
    <col min="12520" max="12520" width="51.1796875" style="1" customWidth="1"/>
    <col min="12521" max="12528" width="9.81640625" style="1" customWidth="1"/>
    <col min="12529" max="12775" width="9.1796875" style="1"/>
    <col min="12776" max="12776" width="51.1796875" style="1" customWidth="1"/>
    <col min="12777" max="12784" width="9.81640625" style="1" customWidth="1"/>
    <col min="12785" max="13031" width="9.1796875" style="1"/>
    <col min="13032" max="13032" width="51.1796875" style="1" customWidth="1"/>
    <col min="13033" max="13040" width="9.81640625" style="1" customWidth="1"/>
    <col min="13041" max="13287" width="9.1796875" style="1"/>
    <col min="13288" max="13288" width="51.1796875" style="1" customWidth="1"/>
    <col min="13289" max="13296" width="9.81640625" style="1" customWidth="1"/>
    <col min="13297" max="13543" width="9.1796875" style="1"/>
    <col min="13544" max="13544" width="51.1796875" style="1" customWidth="1"/>
    <col min="13545" max="13552" width="9.81640625" style="1" customWidth="1"/>
    <col min="13553" max="13799" width="9.1796875" style="1"/>
    <col min="13800" max="13800" width="51.1796875" style="1" customWidth="1"/>
    <col min="13801" max="13808" width="9.81640625" style="1" customWidth="1"/>
    <col min="13809" max="14055" width="9.1796875" style="1"/>
    <col min="14056" max="14056" width="51.1796875" style="1" customWidth="1"/>
    <col min="14057" max="14064" width="9.81640625" style="1" customWidth="1"/>
    <col min="14065" max="14311" width="9.1796875" style="1"/>
    <col min="14312" max="14312" width="51.1796875" style="1" customWidth="1"/>
    <col min="14313" max="14320" width="9.81640625" style="1" customWidth="1"/>
    <col min="14321" max="14567" width="9.1796875" style="1"/>
    <col min="14568" max="14568" width="51.1796875" style="1" customWidth="1"/>
    <col min="14569" max="14576" width="9.81640625" style="1" customWidth="1"/>
    <col min="14577" max="14823" width="9.1796875" style="1"/>
    <col min="14824" max="14824" width="51.1796875" style="1" customWidth="1"/>
    <col min="14825" max="14832" width="9.81640625" style="1" customWidth="1"/>
    <col min="14833" max="15079" width="9.1796875" style="1"/>
    <col min="15080" max="15080" width="51.1796875" style="1" customWidth="1"/>
    <col min="15081" max="15088" width="9.81640625" style="1" customWidth="1"/>
    <col min="15089" max="15335" width="9.1796875" style="1"/>
    <col min="15336" max="15336" width="51.1796875" style="1" customWidth="1"/>
    <col min="15337" max="15344" width="9.81640625" style="1" customWidth="1"/>
    <col min="15345" max="15591" width="9.1796875" style="1"/>
    <col min="15592" max="15592" width="51.1796875" style="1" customWidth="1"/>
    <col min="15593" max="15600" width="9.81640625" style="1" customWidth="1"/>
    <col min="15601" max="15847" width="9.1796875" style="1"/>
    <col min="15848" max="15848" width="51.1796875" style="1" customWidth="1"/>
    <col min="15849" max="15856" width="9.81640625" style="1" customWidth="1"/>
    <col min="15857" max="16384" width="9.1796875" style="1"/>
  </cols>
  <sheetData>
    <row r="1" spans="2:9" ht="14" x14ac:dyDescent="0.3">
      <c r="H1" s="36" t="s">
        <v>166</v>
      </c>
    </row>
    <row r="2" spans="2:9" ht="24.5" customHeight="1" x14ac:dyDescent="0.3">
      <c r="B2" s="181" t="s">
        <v>165</v>
      </c>
      <c r="C2" s="181"/>
      <c r="D2" s="181"/>
      <c r="E2" s="181"/>
      <c r="F2" s="181"/>
      <c r="G2" s="181"/>
      <c r="H2" s="181"/>
    </row>
    <row r="3" spans="2:9" x14ac:dyDescent="0.3">
      <c r="B3" s="182">
        <v>2021</v>
      </c>
      <c r="C3" s="182"/>
      <c r="D3" s="182"/>
      <c r="E3" s="182"/>
      <c r="F3" s="182"/>
      <c r="G3" s="182"/>
      <c r="H3" s="182"/>
    </row>
    <row r="4" spans="2:9" x14ac:dyDescent="0.3">
      <c r="B4" s="102" t="s">
        <v>115</v>
      </c>
      <c r="C4" s="11"/>
      <c r="D4" s="11"/>
      <c r="E4" s="11"/>
      <c r="F4" s="11"/>
      <c r="G4" s="11"/>
      <c r="H4" s="10"/>
    </row>
    <row r="5" spans="2:9" x14ac:dyDescent="0.3">
      <c r="B5" s="37" t="s">
        <v>76</v>
      </c>
      <c r="C5" s="184" t="s">
        <v>0</v>
      </c>
      <c r="D5" s="183" t="s">
        <v>54</v>
      </c>
      <c r="E5" s="183" t="s">
        <v>44</v>
      </c>
      <c r="F5" s="183" t="s">
        <v>45</v>
      </c>
      <c r="G5" s="183" t="s">
        <v>55</v>
      </c>
      <c r="H5" s="183" t="s">
        <v>56</v>
      </c>
    </row>
    <row r="6" spans="2:9" x14ac:dyDescent="0.3">
      <c r="B6" s="103" t="s">
        <v>46</v>
      </c>
      <c r="C6" s="184"/>
      <c r="D6" s="183"/>
      <c r="E6" s="183"/>
      <c r="F6" s="183"/>
      <c r="G6" s="183"/>
      <c r="H6" s="183"/>
    </row>
    <row r="7" spans="2:9" ht="14" customHeight="1" x14ac:dyDescent="0.3">
      <c r="B7" s="105" t="s">
        <v>0</v>
      </c>
      <c r="C7" s="55">
        <v>1057937</v>
      </c>
      <c r="D7" s="55">
        <v>66264</v>
      </c>
      <c r="E7" s="55">
        <v>184463</v>
      </c>
      <c r="F7" s="55">
        <v>283123</v>
      </c>
      <c r="G7" s="55">
        <v>105531</v>
      </c>
      <c r="H7" s="55">
        <v>418556</v>
      </c>
    </row>
    <row r="8" spans="2:9" ht="14" customHeight="1" x14ac:dyDescent="0.3">
      <c r="B8" s="102" t="s">
        <v>53</v>
      </c>
      <c r="C8" s="58">
        <v>12300</v>
      </c>
      <c r="D8" s="14">
        <v>2283</v>
      </c>
      <c r="E8" s="14">
        <v>3595</v>
      </c>
      <c r="F8" s="14">
        <v>3753</v>
      </c>
      <c r="G8" s="14">
        <v>1264</v>
      </c>
      <c r="H8" s="14">
        <v>1405</v>
      </c>
    </row>
    <row r="9" spans="2:9" ht="14" customHeight="1" x14ac:dyDescent="0.3">
      <c r="B9" s="102" t="s">
        <v>47</v>
      </c>
      <c r="C9" s="58">
        <v>3743</v>
      </c>
      <c r="D9" s="14">
        <v>217</v>
      </c>
      <c r="E9" s="14">
        <v>1021</v>
      </c>
      <c r="F9" s="14">
        <v>951</v>
      </c>
      <c r="G9" s="14">
        <v>281</v>
      </c>
      <c r="H9" s="14">
        <v>1273</v>
      </c>
    </row>
    <row r="10" spans="2:9" ht="14" customHeight="1" x14ac:dyDescent="0.3">
      <c r="B10" s="102" t="s">
        <v>48</v>
      </c>
      <c r="C10" s="58">
        <f>+SUM(C11:C34)</f>
        <v>249131</v>
      </c>
      <c r="D10" s="14">
        <f t="shared" ref="D10:H10" si="0">+SUM(D11:D34)</f>
        <v>6721</v>
      </c>
      <c r="E10" s="14">
        <f t="shared" si="0"/>
        <v>41729</v>
      </c>
      <c r="F10" s="14">
        <f t="shared" si="0"/>
        <v>96364</v>
      </c>
      <c r="G10" s="14">
        <f t="shared" si="0"/>
        <v>38456</v>
      </c>
      <c r="H10" s="14">
        <f t="shared" si="0"/>
        <v>65861</v>
      </c>
    </row>
    <row r="11" spans="2:9" s="98" customFormat="1" ht="14" hidden="1" customHeight="1" outlineLevel="1" x14ac:dyDescent="0.35">
      <c r="B11" s="99" t="s">
        <v>290</v>
      </c>
      <c r="C11" s="109">
        <v>33690</v>
      </c>
      <c r="D11" s="110">
        <v>1055</v>
      </c>
      <c r="E11" s="110">
        <v>5490</v>
      </c>
      <c r="F11" s="110">
        <v>14466</v>
      </c>
      <c r="G11" s="110">
        <v>6233</v>
      </c>
      <c r="H11" s="110">
        <v>6446</v>
      </c>
      <c r="I11" s="14"/>
    </row>
    <row r="12" spans="2:9" s="98" customFormat="1" ht="14" hidden="1" customHeight="1" outlineLevel="1" x14ac:dyDescent="0.35">
      <c r="B12" s="99" t="s">
        <v>291</v>
      </c>
      <c r="C12" s="109">
        <v>6881</v>
      </c>
      <c r="D12" s="110">
        <v>110</v>
      </c>
      <c r="E12" s="110">
        <v>1312</v>
      </c>
      <c r="F12" s="110">
        <v>1699</v>
      </c>
      <c r="G12" s="110">
        <v>560</v>
      </c>
      <c r="H12" s="110">
        <v>3200</v>
      </c>
      <c r="I12" s="14"/>
    </row>
    <row r="13" spans="2:9" s="98" customFormat="1" ht="14" hidden="1" customHeight="1" outlineLevel="1" x14ac:dyDescent="0.35">
      <c r="B13" s="99" t="s">
        <v>292</v>
      </c>
      <c r="C13" s="109">
        <v>426</v>
      </c>
      <c r="D13" s="161" t="s">
        <v>100</v>
      </c>
      <c r="E13" s="161" t="s">
        <v>100</v>
      </c>
      <c r="F13" s="161" t="s">
        <v>100</v>
      </c>
      <c r="G13" s="110">
        <v>426</v>
      </c>
      <c r="H13" s="161" t="s">
        <v>100</v>
      </c>
      <c r="I13" s="14"/>
    </row>
    <row r="14" spans="2:9" s="98" customFormat="1" ht="14" hidden="1" customHeight="1" outlineLevel="1" x14ac:dyDescent="0.35">
      <c r="B14" s="99" t="s">
        <v>293</v>
      </c>
      <c r="C14" s="109">
        <v>12961</v>
      </c>
      <c r="D14" s="110">
        <v>211</v>
      </c>
      <c r="E14" s="110">
        <v>1826</v>
      </c>
      <c r="F14" s="110">
        <v>6814</v>
      </c>
      <c r="G14" s="110">
        <v>1236</v>
      </c>
      <c r="H14" s="110">
        <v>2874</v>
      </c>
      <c r="I14" s="14"/>
    </row>
    <row r="15" spans="2:9" s="98" customFormat="1" ht="14" hidden="1" customHeight="1" outlineLevel="1" x14ac:dyDescent="0.35">
      <c r="B15" s="99" t="s">
        <v>294</v>
      </c>
      <c r="C15" s="109">
        <v>14931</v>
      </c>
      <c r="D15" s="110">
        <v>395</v>
      </c>
      <c r="E15" s="110">
        <v>2738</v>
      </c>
      <c r="F15" s="110">
        <v>9190</v>
      </c>
      <c r="G15" s="110">
        <v>1354</v>
      </c>
      <c r="H15" s="110">
        <v>1254</v>
      </c>
      <c r="I15" s="14"/>
    </row>
    <row r="16" spans="2:9" s="98" customFormat="1" ht="14" hidden="1" customHeight="1" outlineLevel="1" x14ac:dyDescent="0.35">
      <c r="B16" s="99" t="s">
        <v>295</v>
      </c>
      <c r="C16" s="109">
        <v>8891</v>
      </c>
      <c r="D16" s="110">
        <v>123</v>
      </c>
      <c r="E16" s="110">
        <v>1521</v>
      </c>
      <c r="F16" s="110">
        <v>4043</v>
      </c>
      <c r="G16" s="110">
        <v>1097</v>
      </c>
      <c r="H16" s="110">
        <v>2107</v>
      </c>
      <c r="I16" s="14"/>
    </row>
    <row r="17" spans="2:9" s="98" customFormat="1" ht="14" hidden="1" customHeight="1" outlineLevel="1" x14ac:dyDescent="0.35">
      <c r="B17" s="99" t="s">
        <v>296</v>
      </c>
      <c r="C17" s="109">
        <v>7359</v>
      </c>
      <c r="D17" s="110">
        <v>532</v>
      </c>
      <c r="E17" s="110">
        <v>2210</v>
      </c>
      <c r="F17" s="110">
        <v>2817</v>
      </c>
      <c r="G17" s="110">
        <v>1349</v>
      </c>
      <c r="H17" s="110">
        <v>451</v>
      </c>
      <c r="I17" s="14"/>
    </row>
    <row r="18" spans="2:9" s="98" customFormat="1" ht="14" hidden="1" customHeight="1" outlineLevel="1" x14ac:dyDescent="0.35">
      <c r="B18" s="99" t="s">
        <v>297</v>
      </c>
      <c r="C18" s="109">
        <v>6709</v>
      </c>
      <c r="D18" s="110">
        <v>63</v>
      </c>
      <c r="E18" s="110">
        <v>763</v>
      </c>
      <c r="F18" s="110">
        <v>3328</v>
      </c>
      <c r="G18" s="110">
        <v>1460</v>
      </c>
      <c r="H18" s="110">
        <v>1095</v>
      </c>
      <c r="I18" s="14"/>
    </row>
    <row r="19" spans="2:9" s="98" customFormat="1" ht="14" hidden="1" customHeight="1" outlineLevel="1" x14ac:dyDescent="0.35">
      <c r="B19" s="99" t="s">
        <v>298</v>
      </c>
      <c r="C19" s="109">
        <v>3366</v>
      </c>
      <c r="D19" s="110">
        <v>235</v>
      </c>
      <c r="E19" s="110">
        <v>1232</v>
      </c>
      <c r="F19" s="110">
        <v>1108</v>
      </c>
      <c r="G19" s="110">
        <v>104</v>
      </c>
      <c r="H19" s="110">
        <v>687</v>
      </c>
      <c r="I19" s="14"/>
    </row>
    <row r="20" spans="2:9" s="98" customFormat="1" ht="14" hidden="1" customHeight="1" outlineLevel="1" x14ac:dyDescent="0.35">
      <c r="B20" s="99" t="s">
        <v>299</v>
      </c>
      <c r="C20" s="109">
        <v>942</v>
      </c>
      <c r="D20" s="161" t="s">
        <v>100</v>
      </c>
      <c r="E20" s="110">
        <v>25</v>
      </c>
      <c r="F20" s="161" t="s">
        <v>100</v>
      </c>
      <c r="G20" s="161" t="s">
        <v>100</v>
      </c>
      <c r="H20" s="110">
        <v>917</v>
      </c>
      <c r="I20" s="14"/>
    </row>
    <row r="21" spans="2:9" s="98" customFormat="1" ht="14" hidden="1" customHeight="1" outlineLevel="1" x14ac:dyDescent="0.35">
      <c r="B21" s="99" t="s">
        <v>300</v>
      </c>
      <c r="C21" s="109">
        <v>7376</v>
      </c>
      <c r="D21" s="110">
        <v>185</v>
      </c>
      <c r="E21" s="110">
        <v>1618</v>
      </c>
      <c r="F21" s="110">
        <v>3240</v>
      </c>
      <c r="G21" s="110">
        <v>1248</v>
      </c>
      <c r="H21" s="110">
        <v>1085</v>
      </c>
      <c r="I21" s="14"/>
    </row>
    <row r="22" spans="2:9" s="98" customFormat="1" ht="14" hidden="1" customHeight="1" outlineLevel="1" x14ac:dyDescent="0.35">
      <c r="B22" s="99" t="s">
        <v>301</v>
      </c>
      <c r="C22" s="109">
        <v>7342</v>
      </c>
      <c r="D22" s="110">
        <v>53</v>
      </c>
      <c r="E22" s="110">
        <v>366</v>
      </c>
      <c r="F22" s="110">
        <v>2100</v>
      </c>
      <c r="G22" s="110">
        <v>1894</v>
      </c>
      <c r="H22" s="110">
        <v>2929</v>
      </c>
      <c r="I22" s="14"/>
    </row>
    <row r="23" spans="2:9" s="98" customFormat="1" ht="14" hidden="1" customHeight="1" outlineLevel="1" x14ac:dyDescent="0.35">
      <c r="B23" s="99" t="s">
        <v>302</v>
      </c>
      <c r="C23" s="109">
        <v>18093</v>
      </c>
      <c r="D23" s="110">
        <v>184</v>
      </c>
      <c r="E23" s="110">
        <v>2210</v>
      </c>
      <c r="F23" s="110">
        <v>7350</v>
      </c>
      <c r="G23" s="110">
        <v>4061</v>
      </c>
      <c r="H23" s="110">
        <v>4288</v>
      </c>
      <c r="I23" s="14"/>
    </row>
    <row r="24" spans="2:9" s="98" customFormat="1" ht="14" hidden="1" customHeight="1" outlineLevel="1" x14ac:dyDescent="0.35">
      <c r="B24" s="99" t="s">
        <v>303</v>
      </c>
      <c r="C24" s="109">
        <v>13342</v>
      </c>
      <c r="D24" s="110">
        <v>411</v>
      </c>
      <c r="E24" s="110">
        <v>2653</v>
      </c>
      <c r="F24" s="110">
        <v>5227</v>
      </c>
      <c r="G24" s="110">
        <v>3164</v>
      </c>
      <c r="H24" s="110">
        <v>1887</v>
      </c>
      <c r="I24" s="14"/>
    </row>
    <row r="25" spans="2:9" s="98" customFormat="1" ht="14" hidden="1" customHeight="1" outlineLevel="1" x14ac:dyDescent="0.35">
      <c r="B25" s="99" t="s">
        <v>304</v>
      </c>
      <c r="C25" s="109">
        <v>4955</v>
      </c>
      <c r="D25" s="110">
        <v>48</v>
      </c>
      <c r="E25" s="110">
        <v>544</v>
      </c>
      <c r="F25" s="110">
        <v>2628</v>
      </c>
      <c r="G25" s="110">
        <v>1497</v>
      </c>
      <c r="H25" s="110">
        <v>238</v>
      </c>
      <c r="I25" s="14"/>
    </row>
    <row r="26" spans="2:9" s="98" customFormat="1" ht="14" hidden="1" customHeight="1" outlineLevel="1" x14ac:dyDescent="0.35">
      <c r="B26" s="99" t="s">
        <v>305</v>
      </c>
      <c r="C26" s="109">
        <v>27065</v>
      </c>
      <c r="D26" s="110">
        <v>1615</v>
      </c>
      <c r="E26" s="110">
        <v>8578</v>
      </c>
      <c r="F26" s="110">
        <v>12685</v>
      </c>
      <c r="G26" s="110">
        <v>2492</v>
      </c>
      <c r="H26" s="110">
        <v>1695</v>
      </c>
      <c r="I26" s="14"/>
    </row>
    <row r="27" spans="2:9" s="98" customFormat="1" ht="14" hidden="1" customHeight="1" outlineLevel="1" x14ac:dyDescent="0.35">
      <c r="B27" s="99" t="s">
        <v>306</v>
      </c>
      <c r="C27" s="109">
        <v>8034</v>
      </c>
      <c r="D27" s="110">
        <v>34</v>
      </c>
      <c r="E27" s="110">
        <v>660</v>
      </c>
      <c r="F27" s="110">
        <v>1097</v>
      </c>
      <c r="G27" s="110">
        <v>491</v>
      </c>
      <c r="H27" s="110">
        <v>5752</v>
      </c>
      <c r="I27" s="14"/>
    </row>
    <row r="28" spans="2:9" s="98" customFormat="1" ht="14" hidden="1" customHeight="1" outlineLevel="1" x14ac:dyDescent="0.35">
      <c r="B28" s="99" t="s">
        <v>307</v>
      </c>
      <c r="C28" s="109">
        <v>10685</v>
      </c>
      <c r="D28" s="110">
        <v>63</v>
      </c>
      <c r="E28" s="110">
        <v>848</v>
      </c>
      <c r="F28" s="110">
        <v>2081</v>
      </c>
      <c r="G28" s="110">
        <v>2251</v>
      </c>
      <c r="H28" s="110">
        <v>5442</v>
      </c>
      <c r="I28" s="14"/>
    </row>
    <row r="29" spans="2:9" s="98" customFormat="1" ht="14" hidden="1" customHeight="1" outlineLevel="1" x14ac:dyDescent="0.35">
      <c r="B29" s="99" t="s">
        <v>308</v>
      </c>
      <c r="C29" s="109">
        <v>9778</v>
      </c>
      <c r="D29" s="110">
        <v>285</v>
      </c>
      <c r="E29" s="110">
        <v>2107</v>
      </c>
      <c r="F29" s="110">
        <v>4302</v>
      </c>
      <c r="G29" s="110">
        <v>758</v>
      </c>
      <c r="H29" s="110">
        <v>2326</v>
      </c>
      <c r="I29" s="14"/>
    </row>
    <row r="30" spans="2:9" s="98" customFormat="1" ht="14" hidden="1" customHeight="1" outlineLevel="1" x14ac:dyDescent="0.35">
      <c r="B30" s="99" t="s">
        <v>309</v>
      </c>
      <c r="C30" s="109">
        <v>24124</v>
      </c>
      <c r="D30" s="110">
        <v>86</v>
      </c>
      <c r="E30" s="110">
        <v>781</v>
      </c>
      <c r="F30" s="110">
        <v>4148</v>
      </c>
      <c r="G30" s="110">
        <v>4232</v>
      </c>
      <c r="H30" s="110">
        <v>14877</v>
      </c>
      <c r="I30" s="14"/>
    </row>
    <row r="31" spans="2:9" s="98" customFormat="1" ht="14" hidden="1" customHeight="1" outlineLevel="1" x14ac:dyDescent="0.35">
      <c r="B31" s="99" t="s">
        <v>310</v>
      </c>
      <c r="C31" s="109">
        <v>3049</v>
      </c>
      <c r="D31" s="110">
        <v>41</v>
      </c>
      <c r="E31" s="110">
        <v>238</v>
      </c>
      <c r="F31" s="110">
        <v>1473</v>
      </c>
      <c r="G31" s="110">
        <v>781</v>
      </c>
      <c r="H31" s="110">
        <v>516</v>
      </c>
      <c r="I31" s="14"/>
    </row>
    <row r="32" spans="2:9" s="98" customFormat="1" ht="14" hidden="1" customHeight="1" outlineLevel="1" x14ac:dyDescent="0.35">
      <c r="B32" s="99" t="s">
        <v>311</v>
      </c>
      <c r="C32" s="109">
        <v>8400</v>
      </c>
      <c r="D32" s="110">
        <v>324</v>
      </c>
      <c r="E32" s="110">
        <v>1747</v>
      </c>
      <c r="F32" s="110">
        <v>2880</v>
      </c>
      <c r="G32" s="110">
        <v>555</v>
      </c>
      <c r="H32" s="110">
        <v>2894</v>
      </c>
      <c r="I32" s="14"/>
    </row>
    <row r="33" spans="2:9" s="98" customFormat="1" ht="14" hidden="1" customHeight="1" outlineLevel="1" x14ac:dyDescent="0.35">
      <c r="B33" s="99" t="s">
        <v>312</v>
      </c>
      <c r="C33" s="109">
        <v>3334</v>
      </c>
      <c r="D33" s="110">
        <v>197</v>
      </c>
      <c r="E33" s="110">
        <v>787</v>
      </c>
      <c r="F33" s="110">
        <v>1326</v>
      </c>
      <c r="G33" s="110">
        <v>539</v>
      </c>
      <c r="H33" s="110">
        <v>485</v>
      </c>
      <c r="I33" s="14"/>
    </row>
    <row r="34" spans="2:9" s="98" customFormat="1" ht="14" hidden="1" customHeight="1" outlineLevel="1" x14ac:dyDescent="0.35">
      <c r="B34" s="99" t="s">
        <v>313</v>
      </c>
      <c r="C34" s="109">
        <v>7398</v>
      </c>
      <c r="D34" s="110">
        <v>471</v>
      </c>
      <c r="E34" s="110">
        <v>1475</v>
      </c>
      <c r="F34" s="110">
        <v>2362</v>
      </c>
      <c r="G34" s="110">
        <v>674</v>
      </c>
      <c r="H34" s="110">
        <v>2416</v>
      </c>
      <c r="I34" s="14"/>
    </row>
    <row r="35" spans="2:9" ht="14" customHeight="1" collapsed="1" x14ac:dyDescent="0.3">
      <c r="B35" s="100" t="s">
        <v>57</v>
      </c>
      <c r="C35" s="61">
        <v>5531</v>
      </c>
      <c r="D35" s="78">
        <v>136</v>
      </c>
      <c r="E35" s="78">
        <v>465</v>
      </c>
      <c r="F35" s="78">
        <v>890</v>
      </c>
      <c r="G35" s="164" t="s">
        <v>100</v>
      </c>
      <c r="H35" s="78">
        <v>4040</v>
      </c>
    </row>
    <row r="36" spans="2:9" ht="14" customHeight="1" x14ac:dyDescent="0.3">
      <c r="B36" s="100" t="s">
        <v>58</v>
      </c>
      <c r="C36" s="61">
        <v>16302</v>
      </c>
      <c r="D36" s="78">
        <v>233</v>
      </c>
      <c r="E36" s="78">
        <v>1882</v>
      </c>
      <c r="F36" s="78">
        <v>5375</v>
      </c>
      <c r="G36" s="78">
        <v>3620</v>
      </c>
      <c r="H36" s="78">
        <v>5192</v>
      </c>
    </row>
    <row r="37" spans="2:9" ht="14" customHeight="1" x14ac:dyDescent="0.3">
      <c r="B37" s="102" t="s">
        <v>49</v>
      </c>
      <c r="C37" s="61">
        <v>58276</v>
      </c>
      <c r="D37" s="78">
        <v>7313</v>
      </c>
      <c r="E37" s="78">
        <v>18985</v>
      </c>
      <c r="F37" s="78">
        <v>18940</v>
      </c>
      <c r="G37" s="78">
        <v>6530</v>
      </c>
      <c r="H37" s="78">
        <v>6508</v>
      </c>
    </row>
    <row r="38" spans="2:9" ht="14" customHeight="1" x14ac:dyDescent="0.3">
      <c r="B38" s="100" t="s">
        <v>50</v>
      </c>
      <c r="C38" s="60">
        <f>+C39+C40+C41</f>
        <v>227852</v>
      </c>
      <c r="D38" s="77">
        <f>+D39+D40+D41</f>
        <v>18674</v>
      </c>
      <c r="E38" s="77">
        <f t="shared" ref="E38:H38" si="1">+E39+E40+E41</f>
        <v>39449</v>
      </c>
      <c r="F38" s="77">
        <f t="shared" si="1"/>
        <v>40509</v>
      </c>
      <c r="G38" s="77">
        <f t="shared" si="1"/>
        <v>9971</v>
      </c>
      <c r="H38" s="77">
        <f t="shared" si="1"/>
        <v>119249</v>
      </c>
    </row>
    <row r="39" spans="2:9" ht="14" hidden="1" customHeight="1" outlineLevel="1" x14ac:dyDescent="0.3">
      <c r="B39" s="99" t="s">
        <v>314</v>
      </c>
      <c r="C39" s="111">
        <v>18862</v>
      </c>
      <c r="D39" s="110">
        <v>2908</v>
      </c>
      <c r="E39" s="110">
        <v>4916</v>
      </c>
      <c r="F39" s="110">
        <v>6699</v>
      </c>
      <c r="G39" s="110">
        <v>2138</v>
      </c>
      <c r="H39" s="110">
        <v>2201</v>
      </c>
    </row>
    <row r="40" spans="2:9" ht="14" hidden="1" customHeight="1" outlineLevel="1" x14ac:dyDescent="0.3">
      <c r="B40" s="99" t="s">
        <v>315</v>
      </c>
      <c r="C40" s="111">
        <v>57621</v>
      </c>
      <c r="D40" s="110">
        <v>5535</v>
      </c>
      <c r="E40" s="110">
        <v>18033</v>
      </c>
      <c r="F40" s="110">
        <v>20282</v>
      </c>
      <c r="G40" s="110">
        <v>4371</v>
      </c>
      <c r="H40" s="110">
        <v>9400</v>
      </c>
    </row>
    <row r="41" spans="2:9" ht="14" hidden="1" customHeight="1" outlineLevel="1" x14ac:dyDescent="0.3">
      <c r="B41" s="99" t="s">
        <v>316</v>
      </c>
      <c r="C41" s="111">
        <v>151369</v>
      </c>
      <c r="D41" s="110">
        <v>10231</v>
      </c>
      <c r="E41" s="110">
        <v>16500</v>
      </c>
      <c r="F41" s="110">
        <v>13528</v>
      </c>
      <c r="G41" s="110">
        <v>3462</v>
      </c>
      <c r="H41" s="110">
        <v>107648</v>
      </c>
    </row>
    <row r="42" spans="2:9" ht="14" customHeight="1" collapsed="1" x14ac:dyDescent="0.3">
      <c r="B42" s="102" t="s">
        <v>51</v>
      </c>
      <c r="C42" s="58">
        <v>69638</v>
      </c>
      <c r="D42" s="14">
        <v>2053</v>
      </c>
      <c r="E42" s="14">
        <v>7818</v>
      </c>
      <c r="F42" s="14">
        <v>13162</v>
      </c>
      <c r="G42" s="14">
        <v>5204</v>
      </c>
      <c r="H42" s="14">
        <v>41401</v>
      </c>
    </row>
    <row r="43" spans="2:9" ht="14" customHeight="1" x14ac:dyDescent="0.3">
      <c r="B43" s="102" t="s">
        <v>52</v>
      </c>
      <c r="C43" s="58">
        <v>51353</v>
      </c>
      <c r="D43" s="14">
        <v>5613</v>
      </c>
      <c r="E43" s="14">
        <v>12091</v>
      </c>
      <c r="F43" s="14">
        <v>12997</v>
      </c>
      <c r="G43" s="14">
        <v>5606</v>
      </c>
      <c r="H43" s="14">
        <v>15046</v>
      </c>
    </row>
    <row r="44" spans="2:9" ht="14" customHeight="1" x14ac:dyDescent="0.3">
      <c r="B44" s="102" t="s">
        <v>61</v>
      </c>
      <c r="C44" s="58">
        <v>48751</v>
      </c>
      <c r="D44" s="14">
        <v>1545</v>
      </c>
      <c r="E44" s="14">
        <v>5139</v>
      </c>
      <c r="F44" s="14">
        <v>11567</v>
      </c>
      <c r="G44" s="14">
        <v>5924</v>
      </c>
      <c r="H44" s="14">
        <v>24576</v>
      </c>
    </row>
    <row r="45" spans="2:9" ht="14" customHeight="1" x14ac:dyDescent="0.3">
      <c r="B45" s="102" t="s">
        <v>60</v>
      </c>
      <c r="C45" s="58">
        <v>50411</v>
      </c>
      <c r="D45" s="14">
        <v>1431</v>
      </c>
      <c r="E45" s="14">
        <v>3938</v>
      </c>
      <c r="F45" s="14">
        <v>8987</v>
      </c>
      <c r="G45" s="14">
        <v>3411</v>
      </c>
      <c r="H45" s="14">
        <v>32644</v>
      </c>
    </row>
    <row r="46" spans="2:9" ht="14" customHeight="1" x14ac:dyDescent="0.3">
      <c r="B46" s="102" t="s">
        <v>59</v>
      </c>
      <c r="C46" s="58">
        <v>4522</v>
      </c>
      <c r="D46" s="14">
        <v>1626</v>
      </c>
      <c r="E46" s="14">
        <v>1462</v>
      </c>
      <c r="F46" s="14">
        <v>994</v>
      </c>
      <c r="G46" s="14">
        <v>440</v>
      </c>
      <c r="H46" s="56" t="s">
        <v>100</v>
      </c>
    </row>
    <row r="47" spans="2:9" ht="14" customHeight="1" x14ac:dyDescent="0.3">
      <c r="B47" s="102" t="s">
        <v>62</v>
      </c>
      <c r="C47" s="58">
        <v>53441</v>
      </c>
      <c r="D47" s="14">
        <v>9259</v>
      </c>
      <c r="E47" s="14">
        <v>12190</v>
      </c>
      <c r="F47" s="14">
        <v>14247</v>
      </c>
      <c r="G47" s="14">
        <v>7850</v>
      </c>
      <c r="H47" s="14">
        <v>9895</v>
      </c>
    </row>
    <row r="48" spans="2:9" ht="14" customHeight="1" x14ac:dyDescent="0.3">
      <c r="B48" s="102" t="s">
        <v>63</v>
      </c>
      <c r="C48" s="58">
        <v>77361</v>
      </c>
      <c r="D48" s="14">
        <v>1658</v>
      </c>
      <c r="E48" s="14">
        <v>5247</v>
      </c>
      <c r="F48" s="14">
        <v>11039</v>
      </c>
      <c r="G48" s="14">
        <v>5313</v>
      </c>
      <c r="H48" s="14">
        <v>54104</v>
      </c>
    </row>
    <row r="49" spans="2:8" ht="14" customHeight="1" x14ac:dyDescent="0.3">
      <c r="B49" s="102" t="s">
        <v>69</v>
      </c>
      <c r="C49" s="58">
        <v>3404</v>
      </c>
      <c r="D49" s="14">
        <v>33</v>
      </c>
      <c r="E49" s="14">
        <v>1770</v>
      </c>
      <c r="F49" s="14">
        <v>1148</v>
      </c>
      <c r="G49" s="14">
        <v>453</v>
      </c>
      <c r="H49" s="56" t="s">
        <v>100</v>
      </c>
    </row>
    <row r="50" spans="2:8" ht="14" customHeight="1" x14ac:dyDescent="0.3">
      <c r="B50" s="102" t="s">
        <v>64</v>
      </c>
      <c r="C50" s="58">
        <v>15824</v>
      </c>
      <c r="D50" s="14">
        <v>952</v>
      </c>
      <c r="E50" s="14">
        <v>4676</v>
      </c>
      <c r="F50" s="14">
        <v>6713</v>
      </c>
      <c r="G50" s="14">
        <v>1206</v>
      </c>
      <c r="H50" s="14">
        <v>2277</v>
      </c>
    </row>
    <row r="51" spans="2:8" ht="14" customHeight="1" x14ac:dyDescent="0.3">
      <c r="B51" s="102" t="s">
        <v>65</v>
      </c>
      <c r="C51" s="58">
        <v>89550</v>
      </c>
      <c r="D51" s="14">
        <v>3307</v>
      </c>
      <c r="E51" s="14">
        <v>17498</v>
      </c>
      <c r="F51" s="14">
        <v>28028</v>
      </c>
      <c r="G51" s="14">
        <v>7285</v>
      </c>
      <c r="H51" s="14">
        <v>33432</v>
      </c>
    </row>
    <row r="52" spans="2:8" ht="14" customHeight="1" x14ac:dyDescent="0.3">
      <c r="B52" s="102" t="s">
        <v>66</v>
      </c>
      <c r="C52" s="58">
        <v>5738</v>
      </c>
      <c r="D52" s="14">
        <v>606</v>
      </c>
      <c r="E52" s="14">
        <v>1288</v>
      </c>
      <c r="F52" s="14">
        <v>2537</v>
      </c>
      <c r="G52" s="14">
        <v>788</v>
      </c>
      <c r="H52" s="14">
        <v>519</v>
      </c>
    </row>
    <row r="53" spans="2:8" ht="14" customHeight="1" x14ac:dyDescent="0.3">
      <c r="B53" s="102" t="s">
        <v>67</v>
      </c>
      <c r="C53" s="58">
        <v>14798</v>
      </c>
      <c r="D53" s="14">
        <v>2593</v>
      </c>
      <c r="E53" s="14">
        <v>4220</v>
      </c>
      <c r="F53" s="14">
        <v>4922</v>
      </c>
      <c r="G53" s="14">
        <v>1929</v>
      </c>
      <c r="H53" s="14">
        <v>1134</v>
      </c>
    </row>
    <row r="54" spans="2:8" ht="14" customHeight="1" x14ac:dyDescent="0.3">
      <c r="B54" s="104" t="s">
        <v>68</v>
      </c>
      <c r="C54" s="151">
        <v>11</v>
      </c>
      <c r="D54" s="152">
        <v>11</v>
      </c>
      <c r="E54" s="46" t="s">
        <v>100</v>
      </c>
      <c r="F54" s="46" t="s">
        <v>100</v>
      </c>
      <c r="G54" s="46" t="s">
        <v>100</v>
      </c>
      <c r="H54" s="46" t="s">
        <v>100</v>
      </c>
    </row>
    <row r="56" spans="2:8" ht="34.75" customHeight="1" x14ac:dyDescent="0.3">
      <c r="B56" s="189" t="s">
        <v>114</v>
      </c>
      <c r="C56" s="189"/>
      <c r="D56" s="189"/>
      <c r="E56" s="189"/>
      <c r="F56" s="189"/>
      <c r="G56" s="189"/>
      <c r="H56" s="189"/>
    </row>
    <row r="57" spans="2:8" x14ac:dyDescent="0.3">
      <c r="B57" s="189"/>
      <c r="C57" s="189"/>
      <c r="D57" s="189"/>
      <c r="E57" s="189"/>
      <c r="F57" s="189"/>
      <c r="G57" s="189"/>
      <c r="H57" s="189"/>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8"/>
  <sheetViews>
    <sheetView workbookViewId="0"/>
  </sheetViews>
  <sheetFormatPr defaultColWidth="9.1796875" defaultRowHeight="12.5" outlineLevelRow="1" x14ac:dyDescent="0.3"/>
  <cols>
    <col min="1" max="1" width="4.08984375" style="1" customWidth="1"/>
    <col min="2" max="2" width="60.453125" style="1" customWidth="1"/>
    <col min="3" max="7" width="9.1796875" style="3" customWidth="1"/>
    <col min="8" max="8" width="10.81640625" style="1" customWidth="1"/>
    <col min="9" max="205" width="9.1796875" style="1"/>
    <col min="206" max="206" width="51.1796875" style="1" customWidth="1"/>
    <col min="207" max="214" width="9.81640625" style="1" customWidth="1"/>
    <col min="215" max="461" width="9.1796875" style="1"/>
    <col min="462" max="462" width="51.1796875" style="1" customWidth="1"/>
    <col min="463" max="470" width="9.81640625" style="1" customWidth="1"/>
    <col min="471" max="717" width="9.1796875" style="1"/>
    <col min="718" max="718" width="51.1796875" style="1" customWidth="1"/>
    <col min="719" max="726" width="9.81640625" style="1" customWidth="1"/>
    <col min="727" max="973" width="9.1796875" style="1"/>
    <col min="974" max="974" width="51.1796875" style="1" customWidth="1"/>
    <col min="975" max="982" width="9.81640625" style="1" customWidth="1"/>
    <col min="983" max="1229" width="9.1796875" style="1"/>
    <col min="1230" max="1230" width="51.1796875" style="1" customWidth="1"/>
    <col min="1231" max="1238" width="9.81640625" style="1" customWidth="1"/>
    <col min="1239" max="1485" width="9.1796875" style="1"/>
    <col min="1486" max="1486" width="51.1796875" style="1" customWidth="1"/>
    <col min="1487" max="1494" width="9.81640625" style="1" customWidth="1"/>
    <col min="1495" max="1741" width="9.1796875" style="1"/>
    <col min="1742" max="1742" width="51.1796875" style="1" customWidth="1"/>
    <col min="1743" max="1750" width="9.81640625" style="1" customWidth="1"/>
    <col min="1751" max="1997" width="9.1796875" style="1"/>
    <col min="1998" max="1998" width="51.1796875" style="1" customWidth="1"/>
    <col min="1999" max="2006" width="9.81640625" style="1" customWidth="1"/>
    <col min="2007" max="2253" width="9.1796875" style="1"/>
    <col min="2254" max="2254" width="51.1796875" style="1" customWidth="1"/>
    <col min="2255" max="2262" width="9.81640625" style="1" customWidth="1"/>
    <col min="2263" max="2509" width="9.1796875" style="1"/>
    <col min="2510" max="2510" width="51.1796875" style="1" customWidth="1"/>
    <col min="2511" max="2518" width="9.81640625" style="1" customWidth="1"/>
    <col min="2519" max="2765" width="9.1796875" style="1"/>
    <col min="2766" max="2766" width="51.1796875" style="1" customWidth="1"/>
    <col min="2767" max="2774" width="9.81640625" style="1" customWidth="1"/>
    <col min="2775" max="3021" width="9.1796875" style="1"/>
    <col min="3022" max="3022" width="51.1796875" style="1" customWidth="1"/>
    <col min="3023" max="3030" width="9.81640625" style="1" customWidth="1"/>
    <col min="3031" max="3277" width="9.1796875" style="1"/>
    <col min="3278" max="3278" width="51.1796875" style="1" customWidth="1"/>
    <col min="3279" max="3286" width="9.81640625" style="1" customWidth="1"/>
    <col min="3287" max="3533" width="9.1796875" style="1"/>
    <col min="3534" max="3534" width="51.1796875" style="1" customWidth="1"/>
    <col min="3535" max="3542" width="9.81640625" style="1" customWidth="1"/>
    <col min="3543" max="3789" width="9.1796875" style="1"/>
    <col min="3790" max="3790" width="51.1796875" style="1" customWidth="1"/>
    <col min="3791" max="3798" width="9.81640625" style="1" customWidth="1"/>
    <col min="3799" max="4045" width="9.1796875" style="1"/>
    <col min="4046" max="4046" width="51.1796875" style="1" customWidth="1"/>
    <col min="4047" max="4054" width="9.81640625" style="1" customWidth="1"/>
    <col min="4055" max="4301" width="9.1796875" style="1"/>
    <col min="4302" max="4302" width="51.1796875" style="1" customWidth="1"/>
    <col min="4303" max="4310" width="9.81640625" style="1" customWidth="1"/>
    <col min="4311" max="4557" width="9.1796875" style="1"/>
    <col min="4558" max="4558" width="51.1796875" style="1" customWidth="1"/>
    <col min="4559" max="4566" width="9.81640625" style="1" customWidth="1"/>
    <col min="4567" max="4813" width="9.1796875" style="1"/>
    <col min="4814" max="4814" width="51.1796875" style="1" customWidth="1"/>
    <col min="4815" max="4822" width="9.81640625" style="1" customWidth="1"/>
    <col min="4823" max="5069" width="9.1796875" style="1"/>
    <col min="5070" max="5070" width="51.1796875" style="1" customWidth="1"/>
    <col min="5071" max="5078" width="9.81640625" style="1" customWidth="1"/>
    <col min="5079" max="5325" width="9.1796875" style="1"/>
    <col min="5326" max="5326" width="51.1796875" style="1" customWidth="1"/>
    <col min="5327" max="5334" width="9.81640625" style="1" customWidth="1"/>
    <col min="5335" max="5581" width="9.1796875" style="1"/>
    <col min="5582" max="5582" width="51.1796875" style="1" customWidth="1"/>
    <col min="5583" max="5590" width="9.81640625" style="1" customWidth="1"/>
    <col min="5591" max="5837" width="9.1796875" style="1"/>
    <col min="5838" max="5838" width="51.1796875" style="1" customWidth="1"/>
    <col min="5839" max="5846" width="9.81640625" style="1" customWidth="1"/>
    <col min="5847" max="6093" width="9.1796875" style="1"/>
    <col min="6094" max="6094" width="51.1796875" style="1" customWidth="1"/>
    <col min="6095" max="6102" width="9.81640625" style="1" customWidth="1"/>
    <col min="6103" max="6349" width="9.1796875" style="1"/>
    <col min="6350" max="6350" width="51.1796875" style="1" customWidth="1"/>
    <col min="6351" max="6358" width="9.81640625" style="1" customWidth="1"/>
    <col min="6359" max="6605" width="9.1796875" style="1"/>
    <col min="6606" max="6606" width="51.1796875" style="1" customWidth="1"/>
    <col min="6607" max="6614" width="9.81640625" style="1" customWidth="1"/>
    <col min="6615" max="6861" width="9.1796875" style="1"/>
    <col min="6862" max="6862" width="51.1796875" style="1" customWidth="1"/>
    <col min="6863" max="6870" width="9.81640625" style="1" customWidth="1"/>
    <col min="6871" max="7117" width="9.1796875" style="1"/>
    <col min="7118" max="7118" width="51.1796875" style="1" customWidth="1"/>
    <col min="7119" max="7126" width="9.81640625" style="1" customWidth="1"/>
    <col min="7127" max="7373" width="9.1796875" style="1"/>
    <col min="7374" max="7374" width="51.1796875" style="1" customWidth="1"/>
    <col min="7375" max="7382" width="9.81640625" style="1" customWidth="1"/>
    <col min="7383" max="7629" width="9.1796875" style="1"/>
    <col min="7630" max="7630" width="51.1796875" style="1" customWidth="1"/>
    <col min="7631" max="7638" width="9.81640625" style="1" customWidth="1"/>
    <col min="7639" max="7885" width="9.1796875" style="1"/>
    <col min="7886" max="7886" width="51.1796875" style="1" customWidth="1"/>
    <col min="7887" max="7894" width="9.81640625" style="1" customWidth="1"/>
    <col min="7895" max="8141" width="9.1796875" style="1"/>
    <col min="8142" max="8142" width="51.1796875" style="1" customWidth="1"/>
    <col min="8143" max="8150" width="9.81640625" style="1" customWidth="1"/>
    <col min="8151" max="8397" width="9.1796875" style="1"/>
    <col min="8398" max="8398" width="51.1796875" style="1" customWidth="1"/>
    <col min="8399" max="8406" width="9.81640625" style="1" customWidth="1"/>
    <col min="8407" max="8653" width="9.1796875" style="1"/>
    <col min="8654" max="8654" width="51.1796875" style="1" customWidth="1"/>
    <col min="8655" max="8662" width="9.81640625" style="1" customWidth="1"/>
    <col min="8663" max="8909" width="9.1796875" style="1"/>
    <col min="8910" max="8910" width="51.1796875" style="1" customWidth="1"/>
    <col min="8911" max="8918" width="9.81640625" style="1" customWidth="1"/>
    <col min="8919" max="9165" width="9.1796875" style="1"/>
    <col min="9166" max="9166" width="51.1796875" style="1" customWidth="1"/>
    <col min="9167" max="9174" width="9.81640625" style="1" customWidth="1"/>
    <col min="9175" max="9421" width="9.1796875" style="1"/>
    <col min="9422" max="9422" width="51.1796875" style="1" customWidth="1"/>
    <col min="9423" max="9430" width="9.81640625" style="1" customWidth="1"/>
    <col min="9431" max="9677" width="9.1796875" style="1"/>
    <col min="9678" max="9678" width="51.1796875" style="1" customWidth="1"/>
    <col min="9679" max="9686" width="9.81640625" style="1" customWidth="1"/>
    <col min="9687" max="9933" width="9.1796875" style="1"/>
    <col min="9934" max="9934" width="51.1796875" style="1" customWidth="1"/>
    <col min="9935" max="9942" width="9.81640625" style="1" customWidth="1"/>
    <col min="9943" max="10189" width="9.1796875" style="1"/>
    <col min="10190" max="10190" width="51.1796875" style="1" customWidth="1"/>
    <col min="10191" max="10198" width="9.81640625" style="1" customWidth="1"/>
    <col min="10199" max="10445" width="9.1796875" style="1"/>
    <col min="10446" max="10446" width="51.1796875" style="1" customWidth="1"/>
    <col min="10447" max="10454" width="9.81640625" style="1" customWidth="1"/>
    <col min="10455" max="10701" width="9.1796875" style="1"/>
    <col min="10702" max="10702" width="51.1796875" style="1" customWidth="1"/>
    <col min="10703" max="10710" width="9.81640625" style="1" customWidth="1"/>
    <col min="10711" max="10957" width="9.1796875" style="1"/>
    <col min="10958" max="10958" width="51.1796875" style="1" customWidth="1"/>
    <col min="10959" max="10966" width="9.81640625" style="1" customWidth="1"/>
    <col min="10967" max="11213" width="9.1796875" style="1"/>
    <col min="11214" max="11214" width="51.1796875" style="1" customWidth="1"/>
    <col min="11215" max="11222" width="9.81640625" style="1" customWidth="1"/>
    <col min="11223" max="11469" width="9.1796875" style="1"/>
    <col min="11470" max="11470" width="51.1796875" style="1" customWidth="1"/>
    <col min="11471" max="11478" width="9.81640625" style="1" customWidth="1"/>
    <col min="11479" max="11725" width="9.1796875" style="1"/>
    <col min="11726" max="11726" width="51.1796875" style="1" customWidth="1"/>
    <col min="11727" max="11734" width="9.81640625" style="1" customWidth="1"/>
    <col min="11735" max="11981" width="9.1796875" style="1"/>
    <col min="11982" max="11982" width="51.1796875" style="1" customWidth="1"/>
    <col min="11983" max="11990" width="9.81640625" style="1" customWidth="1"/>
    <col min="11991" max="12237" width="9.1796875" style="1"/>
    <col min="12238" max="12238" width="51.1796875" style="1" customWidth="1"/>
    <col min="12239" max="12246" width="9.81640625" style="1" customWidth="1"/>
    <col min="12247" max="12493" width="9.1796875" style="1"/>
    <col min="12494" max="12494" width="51.1796875" style="1" customWidth="1"/>
    <col min="12495" max="12502" width="9.81640625" style="1" customWidth="1"/>
    <col min="12503" max="12749" width="9.1796875" style="1"/>
    <col min="12750" max="12750" width="51.1796875" style="1" customWidth="1"/>
    <col min="12751" max="12758" width="9.81640625" style="1" customWidth="1"/>
    <col min="12759" max="13005" width="9.1796875" style="1"/>
    <col min="13006" max="13006" width="51.1796875" style="1" customWidth="1"/>
    <col min="13007" max="13014" width="9.81640625" style="1" customWidth="1"/>
    <col min="13015" max="13261" width="9.1796875" style="1"/>
    <col min="13262" max="13262" width="51.1796875" style="1" customWidth="1"/>
    <col min="13263" max="13270" width="9.81640625" style="1" customWidth="1"/>
    <col min="13271" max="13517" width="9.1796875" style="1"/>
    <col min="13518" max="13518" width="51.1796875" style="1" customWidth="1"/>
    <col min="13519" max="13526" width="9.81640625" style="1" customWidth="1"/>
    <col min="13527" max="13773" width="9.1796875" style="1"/>
    <col min="13774" max="13774" width="51.1796875" style="1" customWidth="1"/>
    <col min="13775" max="13782" width="9.81640625" style="1" customWidth="1"/>
    <col min="13783" max="14029" width="9.1796875" style="1"/>
    <col min="14030" max="14030" width="51.1796875" style="1" customWidth="1"/>
    <col min="14031" max="14038" width="9.81640625" style="1" customWidth="1"/>
    <col min="14039" max="14285" width="9.1796875" style="1"/>
    <col min="14286" max="14286" width="51.1796875" style="1" customWidth="1"/>
    <col min="14287" max="14294" width="9.81640625" style="1" customWidth="1"/>
    <col min="14295" max="14541" width="9.1796875" style="1"/>
    <col min="14542" max="14542" width="51.1796875" style="1" customWidth="1"/>
    <col min="14543" max="14550" width="9.81640625" style="1" customWidth="1"/>
    <col min="14551" max="14797" width="9.1796875" style="1"/>
    <col min="14798" max="14798" width="51.1796875" style="1" customWidth="1"/>
    <col min="14799" max="14806" width="9.81640625" style="1" customWidth="1"/>
    <col min="14807" max="15053" width="9.1796875" style="1"/>
    <col min="15054" max="15054" width="51.1796875" style="1" customWidth="1"/>
    <col min="15055" max="15062" width="9.81640625" style="1" customWidth="1"/>
    <col min="15063" max="15309" width="9.1796875" style="1"/>
    <col min="15310" max="15310" width="51.1796875" style="1" customWidth="1"/>
    <col min="15311" max="15318" width="9.81640625" style="1" customWidth="1"/>
    <col min="15319" max="15565" width="9.1796875" style="1"/>
    <col min="15566" max="15566" width="51.1796875" style="1" customWidth="1"/>
    <col min="15567" max="15574" width="9.81640625" style="1" customWidth="1"/>
    <col min="15575" max="15821" width="9.1796875" style="1"/>
    <col min="15822" max="15822" width="51.1796875" style="1" customWidth="1"/>
    <col min="15823" max="15830" width="9.81640625" style="1" customWidth="1"/>
    <col min="15831" max="16077" width="9.1796875" style="1"/>
    <col min="16078" max="16078" width="51.1796875" style="1" customWidth="1"/>
    <col min="16079" max="16086" width="9.81640625" style="1" customWidth="1"/>
    <col min="16087" max="16384" width="9.1796875" style="1"/>
  </cols>
  <sheetData>
    <row r="1" spans="2:10" ht="14" x14ac:dyDescent="0.3">
      <c r="H1" s="36" t="s">
        <v>167</v>
      </c>
    </row>
    <row r="2" spans="2:10" ht="45.75" customHeight="1" x14ac:dyDescent="0.3">
      <c r="B2" s="181" t="s">
        <v>172</v>
      </c>
      <c r="C2" s="181"/>
      <c r="D2" s="181"/>
      <c r="E2" s="181"/>
      <c r="F2" s="181"/>
      <c r="G2" s="181"/>
      <c r="H2" s="181"/>
    </row>
    <row r="3" spans="2:10" x14ac:dyDescent="0.3">
      <c r="B3" s="182">
        <v>2021</v>
      </c>
      <c r="C3" s="182"/>
      <c r="D3" s="182"/>
      <c r="E3" s="182"/>
      <c r="F3" s="182"/>
      <c r="G3" s="182"/>
      <c r="H3" s="182"/>
    </row>
    <row r="4" spans="2:10" ht="14.25" customHeight="1" x14ac:dyDescent="0.3">
      <c r="B4" s="10" t="s">
        <v>115</v>
      </c>
      <c r="C4" s="11"/>
      <c r="D4" s="11"/>
      <c r="E4" s="11"/>
      <c r="F4" s="11"/>
      <c r="G4" s="11"/>
      <c r="H4" s="10"/>
    </row>
    <row r="5" spans="2:10" ht="14.5" customHeight="1" x14ac:dyDescent="0.3">
      <c r="B5" s="37" t="s">
        <v>76</v>
      </c>
      <c r="C5" s="184" t="s">
        <v>0</v>
      </c>
      <c r="D5" s="183" t="s">
        <v>54</v>
      </c>
      <c r="E5" s="183" t="s">
        <v>44</v>
      </c>
      <c r="F5" s="183" t="s">
        <v>45</v>
      </c>
      <c r="G5" s="183" t="s">
        <v>55</v>
      </c>
      <c r="H5" s="183" t="s">
        <v>56</v>
      </c>
    </row>
    <row r="6" spans="2:10" ht="15.65" customHeight="1" x14ac:dyDescent="0.3">
      <c r="B6" s="43" t="s">
        <v>46</v>
      </c>
      <c r="C6" s="184"/>
      <c r="D6" s="183"/>
      <c r="E6" s="183"/>
      <c r="F6" s="183"/>
      <c r="G6" s="183"/>
      <c r="H6" s="183"/>
    </row>
    <row r="7" spans="2:10" x14ac:dyDescent="0.3">
      <c r="B7" s="40" t="s">
        <v>0</v>
      </c>
      <c r="C7" s="62">
        <f>+'Q10'!C7/'Q2'!C7*100</f>
        <v>36.235707792648164</v>
      </c>
      <c r="D7" s="62">
        <f>+'Q10'!D7/'Q2'!D7*100</f>
        <v>11.92564290380694</v>
      </c>
      <c r="E7" s="62">
        <f>+'Q10'!E7/'Q2'!E7*100</f>
        <v>25.049906162833963</v>
      </c>
      <c r="F7" s="62">
        <f>+'Q10'!F7/'Q2'!F7*100</f>
        <v>41.744270397150238</v>
      </c>
      <c r="G7" s="62">
        <f>+'Q10'!G7/'Q2'!G7*100</f>
        <v>51.277678167956729</v>
      </c>
      <c r="H7" s="62">
        <f>+'Q10'!H7/'Q2'!H7*100</f>
        <v>56.292482697589094</v>
      </c>
      <c r="J7" s="54"/>
    </row>
    <row r="8" spans="2:10" ht="14" customHeight="1" x14ac:dyDescent="0.3">
      <c r="B8" s="10" t="s">
        <v>53</v>
      </c>
      <c r="C8" s="63">
        <f>+'Q10'!C8/'Q2'!C8*100</f>
        <v>18.085575650639612</v>
      </c>
      <c r="D8" s="20">
        <f>+'Q10'!D8/'Q2'!D8*100</f>
        <v>8.6225780866412354</v>
      </c>
      <c r="E8" s="20">
        <f>+'Q10'!E8/'Q2'!E8*100</f>
        <v>16.314953483095078</v>
      </c>
      <c r="F8" s="20">
        <f>+'Q10'!F8/'Q2'!F8*100</f>
        <v>26.810972996142308</v>
      </c>
      <c r="G8" s="20">
        <f>+'Q10'!G8/'Q2'!G8*100</f>
        <v>35.199108883319411</v>
      </c>
      <c r="H8" s="20">
        <f>+'Q10'!H8/'Q2'!H8*100</f>
        <v>73.59874279727606</v>
      </c>
    </row>
    <row r="9" spans="2:10" ht="14" customHeight="1" x14ac:dyDescent="0.3">
      <c r="B9" s="10" t="s">
        <v>47</v>
      </c>
      <c r="C9" s="63">
        <f>+'Q10'!C9/'Q2'!C9*100</f>
        <v>45.535279805352793</v>
      </c>
      <c r="D9" s="20">
        <f>+'Q10'!D9/'Q2'!D9*100</f>
        <v>21.027131782945737</v>
      </c>
      <c r="E9" s="20">
        <f>+'Q10'!E9/'Q2'!E9*100</f>
        <v>32.734850913754407</v>
      </c>
      <c r="F9" s="20">
        <f>+'Q10'!F9/'Q2'!F9*100</f>
        <v>45.028409090909086</v>
      </c>
      <c r="G9" s="20">
        <f>+'Q10'!G9/'Q2'!G9*100</f>
        <v>45.840130505709624</v>
      </c>
      <c r="H9" s="20">
        <f>+'Q10'!H9/'Q2'!H9*100</f>
        <v>94.717261904761912</v>
      </c>
    </row>
    <row r="10" spans="2:10" ht="14" customHeight="1" x14ac:dyDescent="0.3">
      <c r="B10" s="10" t="s">
        <v>48</v>
      </c>
      <c r="C10" s="63">
        <f>+'Q10'!C10/'Q2'!C10*100</f>
        <v>40.617816138804017</v>
      </c>
      <c r="D10" s="20">
        <f>+'Q10'!D10/'Q2'!D10*100</f>
        <v>10.853977584703337</v>
      </c>
      <c r="E10" s="20">
        <f>+'Q10'!E10/'Q2'!E10*100</f>
        <v>24.51503366271487</v>
      </c>
      <c r="F10" s="20">
        <f>+'Q10'!F10/'Q2'!F10*100</f>
        <v>45.078776991879046</v>
      </c>
      <c r="G10" s="20">
        <f>+'Q10'!G10/'Q2'!G10*100</f>
        <v>59.676293043248862</v>
      </c>
      <c r="H10" s="20">
        <f>+'Q10'!H10/'Q2'!H10*100</f>
        <v>63.939614581816414</v>
      </c>
    </row>
    <row r="11" spans="2:10" s="98" customFormat="1" ht="14" hidden="1" customHeight="1" outlineLevel="1" x14ac:dyDescent="0.35">
      <c r="B11" s="99" t="s">
        <v>290</v>
      </c>
      <c r="C11" s="115">
        <f>+'Q10'!C11/'Q2'!C11*100</f>
        <v>44.927188350136021</v>
      </c>
      <c r="D11" s="116">
        <f>+'Q10'!D11/'Q2'!D11*100</f>
        <v>10.296701151668945</v>
      </c>
      <c r="E11" s="116">
        <f>+'Q10'!E11/'Q2'!E11*100</f>
        <v>25.331057075624049</v>
      </c>
      <c r="F11" s="116">
        <f>+'Q10'!F11/'Q2'!F11*100</f>
        <v>56.782854451248234</v>
      </c>
      <c r="G11" s="116">
        <f>+'Q10'!G11/'Q2'!G11*100</f>
        <v>68.50203319046048</v>
      </c>
      <c r="H11" s="116">
        <f>+'Q10'!H11/'Q2'!H11*100</f>
        <v>75.888862726630563</v>
      </c>
      <c r="I11" s="14"/>
    </row>
    <row r="12" spans="2:10" s="98" customFormat="1" ht="14" hidden="1" customHeight="1" outlineLevel="1" x14ac:dyDescent="0.35">
      <c r="B12" s="99" t="s">
        <v>291</v>
      </c>
      <c r="C12" s="115">
        <f>+'Q10'!C12/'Q2'!C12*100</f>
        <v>53.357630272952846</v>
      </c>
      <c r="D12" s="116">
        <f>+'Q10'!D12/'Q2'!D12*100</f>
        <v>9.1438071487946804</v>
      </c>
      <c r="E12" s="116">
        <f>+'Q10'!E12/'Q2'!E12*100</f>
        <v>35.827416712179136</v>
      </c>
      <c r="F12" s="116">
        <f>+'Q10'!F12/'Q2'!F12*100</f>
        <v>47.418364499023163</v>
      </c>
      <c r="G12" s="116">
        <f>+'Q10'!G12/'Q2'!G12*100</f>
        <v>92.257001647446458</v>
      </c>
      <c r="H12" s="116">
        <f>+'Q10'!H12/'Q2'!H12*100</f>
        <v>83.311637594376464</v>
      </c>
      <c r="I12" s="14"/>
    </row>
    <row r="13" spans="2:10" s="98" customFormat="1" ht="14" hidden="1" customHeight="1" outlineLevel="1" x14ac:dyDescent="0.35">
      <c r="B13" s="99" t="s">
        <v>292</v>
      </c>
      <c r="C13" s="115">
        <f>+'Q10'!C13/'Q2'!C13*100</f>
        <v>91.612903225806448</v>
      </c>
      <c r="D13" s="139" t="s">
        <v>100</v>
      </c>
      <c r="E13" s="139" t="s">
        <v>100</v>
      </c>
      <c r="F13" s="139" t="s">
        <v>100</v>
      </c>
      <c r="G13" s="116">
        <f>+'Q10'!G13/'Q2'!G13*100</f>
        <v>91.612903225806448</v>
      </c>
      <c r="H13" s="139" t="s">
        <v>100</v>
      </c>
      <c r="I13" s="14"/>
    </row>
    <row r="14" spans="2:10" s="98" customFormat="1" ht="14" hidden="1" customHeight="1" outlineLevel="1" x14ac:dyDescent="0.35">
      <c r="B14" s="99" t="s">
        <v>293</v>
      </c>
      <c r="C14" s="115">
        <f>+'Q10'!C14/'Q2'!C14*100</f>
        <v>33.26916166127625</v>
      </c>
      <c r="D14" s="116">
        <f>+'Q10'!D14/'Q2'!D14*100</f>
        <v>8.4433773509403753</v>
      </c>
      <c r="E14" s="116">
        <f>+'Q10'!E14/'Q2'!E14*100</f>
        <v>19.056564391567523</v>
      </c>
      <c r="F14" s="116">
        <f>+'Q10'!F14/'Q2'!F14*100</f>
        <v>38.804100227790435</v>
      </c>
      <c r="G14" s="116">
        <f>+'Q10'!G14/'Q2'!G14*100</f>
        <v>38.136377661215676</v>
      </c>
      <c r="H14" s="116">
        <f>+'Q10'!H14/'Q2'!H14*100</f>
        <v>47.300855826201449</v>
      </c>
      <c r="I14" s="14"/>
    </row>
    <row r="15" spans="2:10" s="98" customFormat="1" ht="14" hidden="1" customHeight="1" outlineLevel="1" x14ac:dyDescent="0.35">
      <c r="B15" s="99" t="s">
        <v>294</v>
      </c>
      <c r="C15" s="115">
        <f>+'Q10'!C15/'Q2'!C15*100</f>
        <v>22.754080373062678</v>
      </c>
      <c r="D15" s="116">
        <f>+'Q10'!D15/'Q2'!D15*100</f>
        <v>6.656555443208628</v>
      </c>
      <c r="E15" s="116">
        <f>+'Q10'!E15/'Q2'!E15*100</f>
        <v>10.949810037992401</v>
      </c>
      <c r="F15" s="116">
        <f>+'Q10'!F15/'Q2'!F15*100</f>
        <v>31.0336676459663</v>
      </c>
      <c r="G15" s="116">
        <f>+'Q10'!G15/'Q2'!G15*100</f>
        <v>42.023587833643703</v>
      </c>
      <c r="H15" s="116">
        <f>+'Q10'!H15/'Q2'!H15*100</f>
        <v>67.967479674796749</v>
      </c>
      <c r="I15" s="14"/>
    </row>
    <row r="16" spans="2:10" s="98" customFormat="1" ht="14" hidden="1" customHeight="1" outlineLevel="1" x14ac:dyDescent="0.35">
      <c r="B16" s="99" t="s">
        <v>295</v>
      </c>
      <c r="C16" s="115">
        <f>+'Q10'!C16/'Q2'!C16*100</f>
        <v>21.855948869223205</v>
      </c>
      <c r="D16" s="116">
        <f>+'Q10'!D16/'Q2'!D16*100</f>
        <v>4.6626231993934804</v>
      </c>
      <c r="E16" s="116">
        <f>+'Q10'!E16/'Q2'!E16*100</f>
        <v>11.82093728141758</v>
      </c>
      <c r="F16" s="116">
        <f>+'Q10'!F16/'Q2'!F16*100</f>
        <v>22.558866197968978</v>
      </c>
      <c r="G16" s="116">
        <f>+'Q10'!G16/'Q2'!G16*100</f>
        <v>31.55018694276675</v>
      </c>
      <c r="H16" s="116">
        <f>+'Q10'!H16/'Q2'!H16*100</f>
        <v>55.799788135593218</v>
      </c>
      <c r="I16" s="14"/>
    </row>
    <row r="17" spans="2:9" s="98" customFormat="1" ht="14" hidden="1" customHeight="1" outlineLevel="1" x14ac:dyDescent="0.35">
      <c r="B17" s="99" t="s">
        <v>296</v>
      </c>
      <c r="C17" s="115">
        <f>+'Q10'!C17/'Q2'!C17*100</f>
        <v>32.017925513400627</v>
      </c>
      <c r="D17" s="116">
        <f>+'Q10'!D17/'Q2'!D17*100</f>
        <v>12.162780064014632</v>
      </c>
      <c r="E17" s="116">
        <f>+'Q10'!E17/'Q2'!E17*100</f>
        <v>27.833753148614608</v>
      </c>
      <c r="F17" s="116">
        <f>+'Q10'!F17/'Q2'!F17*100</f>
        <v>46.393280632411063</v>
      </c>
      <c r="G17" s="116">
        <f>+'Q10'!G17/'Q2'!G17*100</f>
        <v>60.035603026257235</v>
      </c>
      <c r="H17" s="116">
        <f>+'Q10'!H17/'Q2'!H17*100</f>
        <v>19.183326244151424</v>
      </c>
      <c r="I17" s="14"/>
    </row>
    <row r="18" spans="2:9" s="98" customFormat="1" ht="14" hidden="1" customHeight="1" outlineLevel="1" x14ac:dyDescent="0.35">
      <c r="B18" s="99" t="s">
        <v>297</v>
      </c>
      <c r="C18" s="115">
        <f>+'Q10'!C18/'Q2'!C18*100</f>
        <v>52.048099301784333</v>
      </c>
      <c r="D18" s="116">
        <f>+'Q10'!D18/'Q2'!D18*100</f>
        <v>10.843373493975903</v>
      </c>
      <c r="E18" s="116">
        <f>+'Q10'!E18/'Q2'!E18*100</f>
        <v>32.803095442820293</v>
      </c>
      <c r="F18" s="116">
        <f>+'Q10'!F18/'Q2'!F18*100</f>
        <v>61.549842796375067</v>
      </c>
      <c r="G18" s="116">
        <f>+'Q10'!G18/'Q2'!G18*100</f>
        <v>50.641692681234829</v>
      </c>
      <c r="H18" s="116">
        <f>+'Q10'!H18/'Q2'!H18*100</f>
        <v>64.678086237448312</v>
      </c>
      <c r="I18" s="14"/>
    </row>
    <row r="19" spans="2:9" s="98" customFormat="1" ht="14" hidden="1" customHeight="1" outlineLevel="1" x14ac:dyDescent="0.35">
      <c r="B19" s="99" t="s">
        <v>298</v>
      </c>
      <c r="C19" s="115">
        <f>+'Q10'!C19/'Q2'!C19*100</f>
        <v>32.072415435921869</v>
      </c>
      <c r="D19" s="116">
        <f>+'Q10'!D19/'Q2'!D19*100</f>
        <v>11.043233082706767</v>
      </c>
      <c r="E19" s="116">
        <f>+'Q10'!E19/'Q2'!E19*100</f>
        <v>25.302936948038614</v>
      </c>
      <c r="F19" s="116">
        <f>+'Q10'!F19/'Q2'!F19*100</f>
        <v>45.11400651465798</v>
      </c>
      <c r="G19" s="116">
        <f>+'Q10'!G19/'Q2'!G19*100</f>
        <v>33.876221498371336</v>
      </c>
      <c r="H19" s="116">
        <f>+'Q10'!H19/'Q2'!H19*100</f>
        <v>93.469387755102034</v>
      </c>
      <c r="I19" s="14"/>
    </row>
    <row r="20" spans="2:9" s="98" customFormat="1" ht="14" hidden="1" customHeight="1" outlineLevel="1" x14ac:dyDescent="0.35">
      <c r="B20" s="99" t="s">
        <v>299</v>
      </c>
      <c r="C20" s="115">
        <f>+'Q10'!C20/'Q2'!C20*100</f>
        <v>71.4177407126611</v>
      </c>
      <c r="D20" s="139" t="s">
        <v>100</v>
      </c>
      <c r="E20" s="116">
        <f>+'Q10'!E20/'Q2'!E20*100</f>
        <v>28.08988764044944</v>
      </c>
      <c r="F20" s="139" t="s">
        <v>100</v>
      </c>
      <c r="G20" s="139" t="s">
        <v>100</v>
      </c>
      <c r="H20" s="116">
        <f>+'Q10'!H20/'Q2'!H20*100</f>
        <v>75.287356321839084</v>
      </c>
      <c r="I20" s="14"/>
    </row>
    <row r="21" spans="2:9" s="98" customFormat="1" ht="14" hidden="1" customHeight="1" outlineLevel="1" x14ac:dyDescent="0.35">
      <c r="B21" s="99" t="s">
        <v>300</v>
      </c>
      <c r="C21" s="115">
        <f>+'Q10'!C21/'Q2'!C21*100</f>
        <v>59.3976485746497</v>
      </c>
      <c r="D21" s="116">
        <f>+'Q10'!D21/'Q2'!D21*100</f>
        <v>22.47873633049818</v>
      </c>
      <c r="E21" s="116">
        <f>+'Q10'!E21/'Q2'!E21*100</f>
        <v>48.097502972651604</v>
      </c>
      <c r="F21" s="116">
        <f>+'Q10'!F21/'Q2'!F21*100</f>
        <v>63.492063492063487</v>
      </c>
      <c r="G21" s="116">
        <f>+'Q10'!G21/'Q2'!G21*100</f>
        <v>83.089214380825567</v>
      </c>
      <c r="H21" s="116">
        <f>+'Q10'!H21/'Q2'!H21*100</f>
        <v>66.72816728167281</v>
      </c>
      <c r="I21" s="14"/>
    </row>
    <row r="22" spans="2:9" s="98" customFormat="1" ht="14" hidden="1" customHeight="1" outlineLevel="1" x14ac:dyDescent="0.35">
      <c r="B22" s="99" t="s">
        <v>301</v>
      </c>
      <c r="C22" s="115">
        <f>+'Q10'!C22/'Q2'!C22*100</f>
        <v>76.320166320166322</v>
      </c>
      <c r="D22" s="116">
        <f>+'Q10'!D22/'Q2'!D22*100</f>
        <v>29.444444444444446</v>
      </c>
      <c r="E22" s="116">
        <f>+'Q10'!E22/'Q2'!E22*100</f>
        <v>55.120481927710841</v>
      </c>
      <c r="F22" s="116">
        <f>+'Q10'!F22/'Q2'!F22*100</f>
        <v>71.45287512759441</v>
      </c>
      <c r="G22" s="116">
        <f>+'Q10'!G22/'Q2'!G22*100</f>
        <v>80.836534357661122</v>
      </c>
      <c r="H22" s="116">
        <f>+'Q10'!H22/'Q2'!H22*100</f>
        <v>83.829421866056094</v>
      </c>
      <c r="I22" s="14"/>
    </row>
    <row r="23" spans="2:9" s="98" customFormat="1" ht="14" hidden="1" customHeight="1" outlineLevel="1" x14ac:dyDescent="0.35">
      <c r="B23" s="99" t="s">
        <v>302</v>
      </c>
      <c r="C23" s="115">
        <f>+'Q10'!C23/'Q2'!C23*100</f>
        <v>61.357162235485617</v>
      </c>
      <c r="D23" s="116">
        <f>+'Q10'!D23/'Q2'!D23*100</f>
        <v>18.217821782178216</v>
      </c>
      <c r="E23" s="116">
        <f>+'Q10'!E23/'Q2'!E23*100</f>
        <v>36.450602012205181</v>
      </c>
      <c r="F23" s="116">
        <f>+'Q10'!F23/'Q2'!F23*100</f>
        <v>61.148086522462563</v>
      </c>
      <c r="G23" s="116">
        <f>+'Q10'!G23/'Q2'!G23*100</f>
        <v>79.146365230949129</v>
      </c>
      <c r="H23" s="116">
        <f>+'Q10'!H23/'Q2'!H23*100</f>
        <v>81.458966565349542</v>
      </c>
      <c r="I23" s="14"/>
    </row>
    <row r="24" spans="2:9" s="98" customFormat="1" ht="14" hidden="1" customHeight="1" outlineLevel="1" x14ac:dyDescent="0.35">
      <c r="B24" s="99" t="s">
        <v>303</v>
      </c>
      <c r="C24" s="115">
        <f>+'Q10'!C24/'Q2'!C24*100</f>
        <v>34.56297601160562</v>
      </c>
      <c r="D24" s="116">
        <f>+'Q10'!D24/'Q2'!D24*100</f>
        <v>10.527663934426229</v>
      </c>
      <c r="E24" s="116">
        <f>+'Q10'!E24/'Q2'!E24*100</f>
        <v>26.947689182326052</v>
      </c>
      <c r="F24" s="116">
        <f>+'Q10'!F24/'Q2'!F24*100</f>
        <v>41.206148994875832</v>
      </c>
      <c r="G24" s="116">
        <f>+'Q10'!G24/'Q2'!G24*100</f>
        <v>46.790890269151134</v>
      </c>
      <c r="H24" s="116">
        <f>+'Q10'!H24/'Q2'!H24*100</f>
        <v>34.905660377358487</v>
      </c>
      <c r="I24" s="14"/>
    </row>
    <row r="25" spans="2:9" s="98" customFormat="1" ht="14" hidden="1" customHeight="1" outlineLevel="1" x14ac:dyDescent="0.35">
      <c r="B25" s="99" t="s">
        <v>304</v>
      </c>
      <c r="C25" s="115">
        <f>+'Q10'!C25/'Q2'!C25*100</f>
        <v>55.511987452386293</v>
      </c>
      <c r="D25" s="116">
        <f>+'Q10'!D25/'Q2'!D25*100</f>
        <v>15.635179153094461</v>
      </c>
      <c r="E25" s="116">
        <f>+'Q10'!E25/'Q2'!E25*100</f>
        <v>34.021263289555975</v>
      </c>
      <c r="F25" s="116">
        <f>+'Q10'!F25/'Q2'!F25*100</f>
        <v>61.560084328882645</v>
      </c>
      <c r="G25" s="116">
        <f>+'Q10'!G25/'Q2'!G25*100</f>
        <v>68.293795620437962</v>
      </c>
      <c r="H25" s="116">
        <f>+'Q10'!H25/'Q2'!H25*100</f>
        <v>42.57602862254025</v>
      </c>
      <c r="I25" s="14"/>
    </row>
    <row r="26" spans="2:9" s="98" customFormat="1" ht="14" hidden="1" customHeight="1" outlineLevel="1" x14ac:dyDescent="0.35">
      <c r="B26" s="99" t="s">
        <v>305</v>
      </c>
      <c r="C26" s="115">
        <f>+'Q10'!C26/'Q2'!C26*100</f>
        <v>35.175389574100308</v>
      </c>
      <c r="D26" s="116">
        <f>+'Q10'!D26/'Q2'!D26*100</f>
        <v>12.923101544370649</v>
      </c>
      <c r="E26" s="116">
        <f>+'Q10'!E26/'Q2'!E26*100</f>
        <v>30.136312535132099</v>
      </c>
      <c r="F26" s="116">
        <f>+'Q10'!F26/'Q2'!F26*100</f>
        <v>45.282547388712388</v>
      </c>
      <c r="G26" s="116">
        <f>+'Q10'!G26/'Q2'!G26*100</f>
        <v>51.317957166392091</v>
      </c>
      <c r="H26" s="116">
        <f>+'Q10'!H26/'Q2'!H26*100</f>
        <v>54.449084484420176</v>
      </c>
      <c r="I26" s="14"/>
    </row>
    <row r="27" spans="2:9" s="98" customFormat="1" ht="14" hidden="1" customHeight="1" outlineLevel="1" x14ac:dyDescent="0.35">
      <c r="B27" s="99" t="s">
        <v>306</v>
      </c>
      <c r="C27" s="115">
        <f>+'Q10'!C27/'Q2'!C27*100</f>
        <v>66.369268897149936</v>
      </c>
      <c r="D27" s="116">
        <f>+'Q10'!D27/'Q2'!D27*100</f>
        <v>14.285714285714285</v>
      </c>
      <c r="E27" s="116">
        <f>+'Q10'!E27/'Q2'!E27*100</f>
        <v>54.862842892768086</v>
      </c>
      <c r="F27" s="116">
        <f>+'Q10'!F27/'Q2'!F27*100</f>
        <v>42.111324376199619</v>
      </c>
      <c r="G27" s="116">
        <f>+'Q10'!G27/'Q2'!G27*100</f>
        <v>71.678832116788314</v>
      </c>
      <c r="H27" s="116">
        <f>+'Q10'!H27/'Q2'!H27*100</f>
        <v>78.003797125033898</v>
      </c>
      <c r="I27" s="14"/>
    </row>
    <row r="28" spans="2:9" s="98" customFormat="1" ht="14" hidden="1" customHeight="1" outlineLevel="1" x14ac:dyDescent="0.35">
      <c r="B28" s="99" t="s">
        <v>307</v>
      </c>
      <c r="C28" s="115">
        <f>+'Q10'!C28/'Q2'!C28*100</f>
        <v>60.190401081568282</v>
      </c>
      <c r="D28" s="116">
        <f>+'Q10'!D28/'Q2'!D28*100</f>
        <v>12.5</v>
      </c>
      <c r="E28" s="116">
        <f>+'Q10'!E28/'Q2'!E28*100</f>
        <v>33.267948214986269</v>
      </c>
      <c r="F28" s="116">
        <f>+'Q10'!F28/'Q2'!F28*100</f>
        <v>57.693373995009701</v>
      </c>
      <c r="G28" s="116">
        <f>+'Q10'!G28/'Q2'!G28*100</f>
        <v>76.305084745762713</v>
      </c>
      <c r="H28" s="116">
        <f>+'Q10'!H28/'Q2'!H28*100</f>
        <v>66.838614591009588</v>
      </c>
      <c r="I28" s="14"/>
    </row>
    <row r="29" spans="2:9" s="98" customFormat="1" ht="14" hidden="1" customHeight="1" outlineLevel="1" x14ac:dyDescent="0.35">
      <c r="B29" s="99" t="s">
        <v>308</v>
      </c>
      <c r="C29" s="115">
        <f>+'Q10'!C29/'Q2'!C29*100</f>
        <v>42.685641943510717</v>
      </c>
      <c r="D29" s="116">
        <f>+'Q10'!D29/'Q2'!D29*100</f>
        <v>16.156462585034014</v>
      </c>
      <c r="E29" s="116">
        <f>+'Q10'!E29/'Q2'!E29*100</f>
        <v>32.207276062366248</v>
      </c>
      <c r="F29" s="116">
        <f>+'Q10'!F29/'Q2'!F29*100</f>
        <v>44.382544103992572</v>
      </c>
      <c r="G29" s="116">
        <f>+'Q10'!G29/'Q2'!G29*100</f>
        <v>60.688550840672541</v>
      </c>
      <c r="H29" s="116">
        <f>+'Q10'!H29/'Q2'!H29*100</f>
        <v>63.569281224378251</v>
      </c>
      <c r="I29" s="14"/>
    </row>
    <row r="30" spans="2:9" s="98" customFormat="1" ht="14" hidden="1" customHeight="1" outlineLevel="1" x14ac:dyDescent="0.35">
      <c r="B30" s="99" t="s">
        <v>309</v>
      </c>
      <c r="C30" s="115">
        <f>+'Q10'!C30/'Q2'!C30*100</f>
        <v>62.263517873273969</v>
      </c>
      <c r="D30" s="116">
        <f>+'Q10'!D30/'Q2'!D30*100</f>
        <v>16.318785578747626</v>
      </c>
      <c r="E30" s="116">
        <f>+'Q10'!E30/'Q2'!E30*100</f>
        <v>39.604462474645032</v>
      </c>
      <c r="F30" s="116">
        <f>+'Q10'!F30/'Q2'!F30*100</f>
        <v>57.348264896999858</v>
      </c>
      <c r="G30" s="116">
        <f>+'Q10'!G30/'Q2'!G30*100</f>
        <v>66.898514068921912</v>
      </c>
      <c r="H30" s="116">
        <f>+'Q10'!H30/'Q2'!H30*100</f>
        <v>65.57499889804734</v>
      </c>
      <c r="I30" s="14"/>
    </row>
    <row r="31" spans="2:9" s="98" customFormat="1" ht="14" hidden="1" customHeight="1" outlineLevel="1" x14ac:dyDescent="0.35">
      <c r="B31" s="99" t="s">
        <v>310</v>
      </c>
      <c r="C31" s="115">
        <f>+'Q10'!C31/'Q2'!C31*100</f>
        <v>48.862179487179489</v>
      </c>
      <c r="D31" s="116">
        <f>+'Q10'!D31/'Q2'!D31*100</f>
        <v>16.872427983539097</v>
      </c>
      <c r="E31" s="116">
        <f>+'Q10'!E31/'Q2'!E31*100</f>
        <v>29.937106918238992</v>
      </c>
      <c r="F31" s="116">
        <f>+'Q10'!F31/'Q2'!F31*100</f>
        <v>57.026713124274096</v>
      </c>
      <c r="G31" s="116">
        <f>+'Q10'!G31/'Q2'!G31*100</f>
        <v>85.729967069154782</v>
      </c>
      <c r="H31" s="116">
        <f>+'Q10'!H31/'Q2'!H31*100</f>
        <v>30.210772833723652</v>
      </c>
      <c r="I31" s="14"/>
    </row>
    <row r="32" spans="2:9" s="98" customFormat="1" ht="14" hidden="1" customHeight="1" outlineLevel="1" x14ac:dyDescent="0.35">
      <c r="B32" s="99" t="s">
        <v>311</v>
      </c>
      <c r="C32" s="115">
        <f>+'Q10'!C32/'Q2'!C32*100</f>
        <v>30.18000215571444</v>
      </c>
      <c r="D32" s="116">
        <f>+'Q10'!D32/'Q2'!D32*100</f>
        <v>6.3442334051302129</v>
      </c>
      <c r="E32" s="116">
        <f>+'Q10'!E32/'Q2'!E32*100</f>
        <v>16.40221575438926</v>
      </c>
      <c r="F32" s="116">
        <f>+'Q10'!F32/'Q2'!F32*100</f>
        <v>38.585209003215432</v>
      </c>
      <c r="G32" s="116">
        <f>+'Q10'!G32/'Q2'!G32*100</f>
        <v>55.004955401387512</v>
      </c>
      <c r="H32" s="116">
        <f>+'Q10'!H32/'Q2'!H32*100</f>
        <v>80.344253192670735</v>
      </c>
      <c r="I32" s="14"/>
    </row>
    <row r="33" spans="2:9" s="98" customFormat="1" ht="14" hidden="1" customHeight="1" outlineLevel="1" x14ac:dyDescent="0.35">
      <c r="B33" s="99" t="s">
        <v>312</v>
      </c>
      <c r="C33" s="115">
        <f>+'Q10'!C33/'Q2'!C33*100</f>
        <v>31.190943961081487</v>
      </c>
      <c r="D33" s="116">
        <f>+'Q10'!D33/'Q2'!D33*100</f>
        <v>9.9797365754812564</v>
      </c>
      <c r="E33" s="116">
        <f>+'Q10'!E33/'Q2'!E33*100</f>
        <v>22.924555782114769</v>
      </c>
      <c r="F33" s="116">
        <f>+'Q10'!F33/'Q2'!F33*100</f>
        <v>38.840070298769767</v>
      </c>
      <c r="G33" s="116">
        <f>+'Q10'!G33/'Q2'!G33*100</f>
        <v>40.07434944237918</v>
      </c>
      <c r="H33" s="116">
        <f>+'Q10'!H33/'Q2'!H33*100</f>
        <v>92.734225621414907</v>
      </c>
      <c r="I33" s="14"/>
    </row>
    <row r="34" spans="2:9" s="98" customFormat="1" ht="14" hidden="1" customHeight="1" outlineLevel="1" x14ac:dyDescent="0.35">
      <c r="B34" s="99" t="s">
        <v>313</v>
      </c>
      <c r="C34" s="115">
        <f>+'Q10'!C34/'Q2'!C34*100</f>
        <v>37.378738884397741</v>
      </c>
      <c r="D34" s="116">
        <f>+'Q10'!D34/'Q2'!D34*100</f>
        <v>14.586559306286775</v>
      </c>
      <c r="E34" s="116">
        <f>+'Q10'!E34/'Q2'!E34*100</f>
        <v>29.144437858130807</v>
      </c>
      <c r="F34" s="116">
        <f>+'Q10'!F34/'Q2'!F34*100</f>
        <v>58.306590965193784</v>
      </c>
      <c r="G34" s="116">
        <f>+'Q10'!G34/'Q2'!G34*100</f>
        <v>41.299019607843135</v>
      </c>
      <c r="H34" s="116">
        <f>+'Q10'!H34/'Q2'!H34*100</f>
        <v>41.519161367932632</v>
      </c>
      <c r="I34" s="14"/>
    </row>
    <row r="35" spans="2:9" ht="14" customHeight="1" collapsed="1" x14ac:dyDescent="0.3">
      <c r="B35" s="100" t="s">
        <v>57</v>
      </c>
      <c r="C35" s="63">
        <f>+'Q10'!C35/'Q2'!C35*100</f>
        <v>84.134469120778817</v>
      </c>
      <c r="D35" s="20">
        <f>+'Q10'!D35/'Q2'!D35*100</f>
        <v>32.227488151658768</v>
      </c>
      <c r="E35" s="20">
        <f>+'Q10'!E35/'Q2'!E35*100</f>
        <v>50.819672131147541</v>
      </c>
      <c r="F35" s="20">
        <f>+'Q10'!F35/'Q2'!F35*100</f>
        <v>80.25247971145177</v>
      </c>
      <c r="G35" s="137" t="s">
        <v>100</v>
      </c>
      <c r="H35" s="20">
        <f>+'Q10'!H35/'Q2'!H35*100</f>
        <v>97.868217054263567</v>
      </c>
    </row>
    <row r="36" spans="2:9" ht="14" customHeight="1" x14ac:dyDescent="0.3">
      <c r="B36" s="100" t="s">
        <v>58</v>
      </c>
      <c r="C36" s="63">
        <f>+'Q10'!C36/'Q2'!C36*100</f>
        <v>59.292936640721614</v>
      </c>
      <c r="D36" s="20">
        <f>+'Q10'!D36/'Q2'!D36*100</f>
        <v>20.953237410071942</v>
      </c>
      <c r="E36" s="20">
        <f>+'Q10'!E36/'Q2'!E36*100</f>
        <v>50.06650704974728</v>
      </c>
      <c r="F36" s="20">
        <f>+'Q10'!F36/'Q2'!F36*100</f>
        <v>60.954865048763892</v>
      </c>
      <c r="G36" s="20">
        <f>+'Q10'!G36/'Q2'!G36*100</f>
        <v>62.050051422694551</v>
      </c>
      <c r="H36" s="20">
        <f>+'Q10'!H36/'Q2'!H36*100</f>
        <v>65.136118429306237</v>
      </c>
    </row>
    <row r="37" spans="2:9" ht="14" customHeight="1" x14ac:dyDescent="0.3">
      <c r="B37" s="102" t="s">
        <v>49</v>
      </c>
      <c r="C37" s="63">
        <f>+'Q10'!C37/'Q2'!C37*100</f>
        <v>24.786590163794976</v>
      </c>
      <c r="D37" s="20">
        <f>+'Q10'!D37/'Q2'!D37*100</f>
        <v>10.122359715416771</v>
      </c>
      <c r="E37" s="20">
        <f>+'Q10'!E37/'Q2'!E37*100</f>
        <v>20.790441981689955</v>
      </c>
      <c r="F37" s="20">
        <f>+'Q10'!F37/'Q2'!F37*100</f>
        <v>37.829308726306749</v>
      </c>
      <c r="G37" s="20">
        <f>+'Q10'!G37/'Q2'!G37*100</f>
        <v>63.189471646990512</v>
      </c>
      <c r="H37" s="20">
        <f>+'Q10'!H37/'Q2'!H37*100</f>
        <v>58.378184427700027</v>
      </c>
    </row>
    <row r="38" spans="2:9" ht="14" customHeight="1" x14ac:dyDescent="0.3">
      <c r="B38" s="100" t="s">
        <v>50</v>
      </c>
      <c r="C38" s="63">
        <f>+'Q10'!C38/'Q2'!C38*100</f>
        <v>42.567278501704727</v>
      </c>
      <c r="D38" s="20">
        <f>+'Q10'!D38/'Q2'!D38*100</f>
        <v>12.958156963430712</v>
      </c>
      <c r="E38" s="20">
        <f>+'Q10'!E38/'Q2'!E38*100</f>
        <v>28.506290330739159</v>
      </c>
      <c r="F38" s="20">
        <f>+'Q10'!F38/'Q2'!F38*100</f>
        <v>46.766875627749108</v>
      </c>
      <c r="G38" s="20">
        <f>+'Q10'!G38/'Q2'!G38*100</f>
        <v>49.904904904904903</v>
      </c>
      <c r="H38" s="20">
        <f>+'Q10'!H38/'Q2'!H38*100</f>
        <v>81.577381155980007</v>
      </c>
    </row>
    <row r="39" spans="2:9" ht="14" hidden="1" customHeight="1" outlineLevel="1" x14ac:dyDescent="0.3">
      <c r="B39" s="99" t="s">
        <v>314</v>
      </c>
      <c r="C39" s="115">
        <f>+'Q10'!C39/'Q2'!C39*100</f>
        <v>28.386960840381665</v>
      </c>
      <c r="D39" s="116">
        <f>+'Q10'!D39/'Q2'!D39*100</f>
        <v>11.010980689132904</v>
      </c>
      <c r="E39" s="116">
        <f>+'Q10'!E39/'Q2'!E39*100</f>
        <v>27.318699638788551</v>
      </c>
      <c r="F39" s="116">
        <f>+'Q10'!F39/'Q2'!F39*100</f>
        <v>44.293837609098127</v>
      </c>
      <c r="G39" s="116">
        <f>+'Q10'!G39/'Q2'!G39*100</f>
        <v>62.993517972893343</v>
      </c>
      <c r="H39" s="116">
        <f>+'Q10'!H39/'Q2'!H39*100</f>
        <v>62.475163213170589</v>
      </c>
    </row>
    <row r="40" spans="2:9" ht="14" hidden="1" customHeight="1" outlineLevel="1" x14ac:dyDescent="0.3">
      <c r="B40" s="99" t="s">
        <v>315</v>
      </c>
      <c r="C40" s="115">
        <f>+'Q10'!C40/'Q2'!C40*100</f>
        <v>35.525098953131355</v>
      </c>
      <c r="D40" s="116">
        <f>+'Q10'!D40/'Q2'!D40*100</f>
        <v>13.30592816962354</v>
      </c>
      <c r="E40" s="116">
        <f>+'Q10'!E40/'Q2'!E40*100</f>
        <v>29.227851794223476</v>
      </c>
      <c r="F40" s="116">
        <f>+'Q10'!F40/'Q2'!F40*100</f>
        <v>52.650433518508898</v>
      </c>
      <c r="G40" s="116">
        <f>+'Q10'!G40/'Q2'!G40*100</f>
        <v>56.655865197666891</v>
      </c>
      <c r="H40" s="116">
        <f>+'Q10'!H40/'Q2'!H40*100</f>
        <v>74.220292143703119</v>
      </c>
    </row>
    <row r="41" spans="2:9" ht="14" hidden="1" customHeight="1" outlineLevel="1" x14ac:dyDescent="0.3">
      <c r="B41" s="99" t="s">
        <v>316</v>
      </c>
      <c r="C41" s="115">
        <f>+'Q10'!C41/'Q2'!C41*100</f>
        <v>49.365197908887232</v>
      </c>
      <c r="D41" s="116">
        <f>+'Q10'!D41/'Q2'!D41*100</f>
        <v>13.443799111718482</v>
      </c>
      <c r="E41" s="116">
        <f>+'Q10'!E41/'Q2'!E41*100</f>
        <v>28.11190240910485</v>
      </c>
      <c r="F41" s="116">
        <f>+'Q10'!F41/'Q2'!F41*100</f>
        <v>41.02750735450217</v>
      </c>
      <c r="G41" s="116">
        <f>+'Q10'!G41/'Q2'!G41*100</f>
        <v>39.026039905309432</v>
      </c>
      <c r="H41" s="116">
        <f>+'Q10'!H41/'Q2'!H41*100</f>
        <v>82.811886976790703</v>
      </c>
    </row>
    <row r="42" spans="2:9" ht="14" customHeight="1" collapsed="1" x14ac:dyDescent="0.3">
      <c r="B42" s="10" t="s">
        <v>51</v>
      </c>
      <c r="C42" s="63">
        <f>+'Q10'!C42/'Q2'!C42*100</f>
        <v>48.519770074899846</v>
      </c>
      <c r="D42" s="20">
        <f>+'Q10'!D42/'Q2'!D42*100</f>
        <v>12.060862413347433</v>
      </c>
      <c r="E42" s="20">
        <f>+'Q10'!E42/'Q2'!E42*100</f>
        <v>27.68413597733711</v>
      </c>
      <c r="F42" s="20">
        <f>+'Q10'!F42/'Q2'!F42*100</f>
        <v>43.704343206269094</v>
      </c>
      <c r="G42" s="20">
        <f>+'Q10'!G42/'Q2'!G42*100</f>
        <v>50.072163956509186</v>
      </c>
      <c r="H42" s="20">
        <f>+'Q10'!H42/'Q2'!H42*100</f>
        <v>71.685078089829275</v>
      </c>
    </row>
    <row r="43" spans="2:9" ht="14" customHeight="1" x14ac:dyDescent="0.3">
      <c r="B43" s="10" t="s">
        <v>52</v>
      </c>
      <c r="C43" s="63">
        <f>+'Q10'!C43/'Q2'!C43*100</f>
        <v>23.511125354820987</v>
      </c>
      <c r="D43" s="20">
        <f>+'Q10'!D43/'Q2'!D43*100</f>
        <v>7.5987924242219123</v>
      </c>
      <c r="E43" s="20">
        <f>+'Q10'!E43/'Q2'!E43*100</f>
        <v>17.036536049935886</v>
      </c>
      <c r="F43" s="20">
        <f>+'Q10'!F43/'Q2'!F43*100</f>
        <v>36.174121183445131</v>
      </c>
      <c r="G43" s="20">
        <f>+'Q10'!G43/'Q2'!G43*100</f>
        <v>60.868621064060804</v>
      </c>
      <c r="H43" s="20">
        <f>+'Q10'!H43/'Q2'!H43*100</f>
        <v>52.898780016172694</v>
      </c>
    </row>
    <row r="44" spans="2:9" ht="14" customHeight="1" x14ac:dyDescent="0.3">
      <c r="B44" s="10" t="s">
        <v>61</v>
      </c>
      <c r="C44" s="63">
        <f>+'Q10'!C44/'Q2'!C44*100</f>
        <v>44.913583431603776</v>
      </c>
      <c r="D44" s="20">
        <f>+'Q10'!D44/'Q2'!D44*100</f>
        <v>15.065821550463188</v>
      </c>
      <c r="E44" s="20">
        <f>+'Q10'!E44/'Q2'!E44*100</f>
        <v>28.693467336683415</v>
      </c>
      <c r="F44" s="20">
        <f>+'Q10'!F44/'Q2'!F44*100</f>
        <v>42.976035667843213</v>
      </c>
      <c r="G44" s="20">
        <f>+'Q10'!G44/'Q2'!G44*100</f>
        <v>41.574847357709309</v>
      </c>
      <c r="H44" s="20">
        <f>+'Q10'!H44/'Q2'!H44*100</f>
        <v>62.66989672319265</v>
      </c>
    </row>
    <row r="45" spans="2:9" ht="14" customHeight="1" x14ac:dyDescent="0.3">
      <c r="B45" s="10" t="s">
        <v>60</v>
      </c>
      <c r="C45" s="63">
        <f>+'Q10'!C45/'Q2'!C45*100</f>
        <v>67.327777332585413</v>
      </c>
      <c r="D45" s="20">
        <f>+'Q10'!D45/'Q2'!D45*100</f>
        <v>22.768496420047732</v>
      </c>
      <c r="E45" s="20">
        <f>+'Q10'!E45/'Q2'!E45*100</f>
        <v>58.697272320763147</v>
      </c>
      <c r="F45" s="20">
        <f>+'Q10'!F45/'Q2'!F45*100</f>
        <v>74.785720229674624</v>
      </c>
      <c r="G45" s="20">
        <f>+'Q10'!G45/'Q2'!G45*100</f>
        <v>78.994905048633626</v>
      </c>
      <c r="H45" s="31">
        <f>+'Q10'!H45/'Q2'!H45*100</f>
        <v>71.674168404874308</v>
      </c>
    </row>
    <row r="46" spans="2:9" ht="14" customHeight="1" x14ac:dyDescent="0.3">
      <c r="B46" s="10" t="s">
        <v>59</v>
      </c>
      <c r="C46" s="63">
        <f>+'Q10'!C46/'Q2'!C46*100</f>
        <v>16.890150524782431</v>
      </c>
      <c r="D46" s="20">
        <f>+'Q10'!D46/'Q2'!D46*100</f>
        <v>9.9049707602339172</v>
      </c>
      <c r="E46" s="20">
        <f>+'Q10'!E46/'Q2'!E46*100</f>
        <v>19.605739573555049</v>
      </c>
      <c r="F46" s="20">
        <f>+'Q10'!F46/'Q2'!F46*100</f>
        <v>45.058930190389844</v>
      </c>
      <c r="G46" s="20">
        <f>+'Q10'!G46/'Q2'!G46*100</f>
        <v>63.400576368876081</v>
      </c>
      <c r="H46" s="137" t="s">
        <v>100</v>
      </c>
    </row>
    <row r="47" spans="2:9" ht="14" customHeight="1" x14ac:dyDescent="0.3">
      <c r="B47" s="10" t="s">
        <v>62</v>
      </c>
      <c r="C47" s="63">
        <f>+'Q10'!C47/'Q2'!C47*100</f>
        <v>38.079121004403525</v>
      </c>
      <c r="D47" s="20">
        <f>+'Q10'!D47/'Q2'!D47*100</f>
        <v>19.326626033230358</v>
      </c>
      <c r="E47" s="20">
        <f>+'Q10'!E47/'Q2'!E47*100</f>
        <v>33.726206285967244</v>
      </c>
      <c r="F47" s="20">
        <f>+'Q10'!F47/'Q2'!F47*100</f>
        <v>48.649479255591601</v>
      </c>
      <c r="G47" s="20">
        <f>+'Q10'!G47/'Q2'!G47*100</f>
        <v>67.754186086656304</v>
      </c>
      <c r="H47" s="31">
        <f>+'Q10'!H47/'Q2'!H47*100</f>
        <v>64.174070951423573</v>
      </c>
    </row>
    <row r="48" spans="2:9" ht="14" customHeight="1" x14ac:dyDescent="0.3">
      <c r="B48" s="10" t="s">
        <v>63</v>
      </c>
      <c r="C48" s="63">
        <f>+'Q10'!C48/'Q2'!C48*100</f>
        <v>28.663369087978658</v>
      </c>
      <c r="D48" s="20">
        <f>+'Q10'!D48/'Q2'!D48*100</f>
        <v>11.740546664778361</v>
      </c>
      <c r="E48" s="20">
        <f>+'Q10'!E48/'Q2'!E48*100</f>
        <v>23.079968329374505</v>
      </c>
      <c r="F48" s="20">
        <f>+'Q10'!F48/'Q2'!F48*100</f>
        <v>31.359904548166245</v>
      </c>
      <c r="G48" s="20">
        <f>+'Q10'!G48/'Q2'!G48*100</f>
        <v>28.443706836554423</v>
      </c>
      <c r="H48" s="31">
        <f>+'Q10'!H48/'Q2'!H48*100</f>
        <v>30.198873626220283</v>
      </c>
    </row>
    <row r="49" spans="2:8" ht="14" customHeight="1" x14ac:dyDescent="0.3">
      <c r="B49" s="10" t="s">
        <v>69</v>
      </c>
      <c r="C49" s="63">
        <f>+'Q10'!C49/'Q2'!C49*100</f>
        <v>28.127582217815238</v>
      </c>
      <c r="D49" s="20">
        <f>+'Q10'!D49/'Q2'!D49*100</f>
        <v>8.2089552238805972</v>
      </c>
      <c r="E49" s="20">
        <f>+'Q10'!E49/'Q2'!E49*100</f>
        <v>21.066412758866939</v>
      </c>
      <c r="F49" s="20">
        <f>+'Q10'!F49/'Q2'!F49*100</f>
        <v>43.109275253473527</v>
      </c>
      <c r="G49" s="20">
        <f>+'Q10'!G49/'Q2'!G49*100</f>
        <v>71.338582677165348</v>
      </c>
      <c r="H49" s="137" t="s">
        <v>100</v>
      </c>
    </row>
    <row r="50" spans="2:8" ht="14" customHeight="1" x14ac:dyDescent="0.3">
      <c r="B50" s="10" t="s">
        <v>64</v>
      </c>
      <c r="C50" s="63">
        <f>+'Q10'!C50/'Q2'!C50*100</f>
        <v>28.089109789651197</v>
      </c>
      <c r="D50" s="20">
        <f>+'Q10'!D50/'Q2'!D50*100</f>
        <v>14.285714285714285</v>
      </c>
      <c r="E50" s="20">
        <f>+'Q10'!E50/'Q2'!E50*100</f>
        <v>26.044335524117191</v>
      </c>
      <c r="F50" s="20">
        <f>+'Q10'!F50/'Q2'!F50*100</f>
        <v>37.261323268206034</v>
      </c>
      <c r="G50" s="20">
        <f>+'Q10'!G50/'Q2'!G50*100</f>
        <v>27.088948787061994</v>
      </c>
      <c r="H50" s="20">
        <f>+'Q10'!H50/'Q2'!H50*100</f>
        <v>24.618877716509893</v>
      </c>
    </row>
    <row r="51" spans="2:8" ht="14" customHeight="1" x14ac:dyDescent="0.3">
      <c r="B51" s="10" t="s">
        <v>65</v>
      </c>
      <c r="C51" s="63">
        <f>+'Q10'!C51/'Q2'!C51*100</f>
        <v>31.345383775307329</v>
      </c>
      <c r="D51" s="20">
        <f>+'Q10'!D51/'Q2'!D51*100</f>
        <v>12.692868657403853</v>
      </c>
      <c r="E51" s="20">
        <f>+'Q10'!E51/'Q2'!E51*100</f>
        <v>27.249085104726312</v>
      </c>
      <c r="F51" s="20">
        <f>+'Q10'!F51/'Q2'!F51*100</f>
        <v>31.832636743594406</v>
      </c>
      <c r="G51" s="20">
        <f>+'Q10'!G51/'Q2'!G51*100</f>
        <v>36.521782724219179</v>
      </c>
      <c r="H51" s="20">
        <f>+'Q10'!H51/'Q2'!H51*100</f>
        <v>38.241215226939971</v>
      </c>
    </row>
    <row r="52" spans="2:8" ht="14" customHeight="1" x14ac:dyDescent="0.3">
      <c r="B52" s="10" t="s">
        <v>66</v>
      </c>
      <c r="C52" s="63">
        <f>+'Q10'!C52/'Q2'!C52*100</f>
        <v>20.359068975305139</v>
      </c>
      <c r="D52" s="20">
        <f>+'Q10'!D52/'Q2'!D52*100</f>
        <v>8.6361693031209921</v>
      </c>
      <c r="E52" s="20">
        <f>+'Q10'!E52/'Q2'!E52*100</f>
        <v>16.359710402641941</v>
      </c>
      <c r="F52" s="20">
        <f>+'Q10'!F52/'Q2'!F52*100</f>
        <v>32.828674948240163</v>
      </c>
      <c r="G52" s="20">
        <f>+'Q10'!G52/'Q2'!G52*100</f>
        <v>23.431460005947073</v>
      </c>
      <c r="H52" s="20">
        <f>+'Q10'!H52/'Q2'!H52*100</f>
        <v>23.558783477076712</v>
      </c>
    </row>
    <row r="53" spans="2:8" ht="14" customHeight="1" x14ac:dyDescent="0.3">
      <c r="B53" s="10" t="s">
        <v>67</v>
      </c>
      <c r="C53" s="63">
        <f>+'Q10'!C53/'Q2'!C53*100</f>
        <v>24.350430303927862</v>
      </c>
      <c r="D53" s="20">
        <f>+'Q10'!D53/'Q2'!D53*100</f>
        <v>11.653932584269663</v>
      </c>
      <c r="E53" s="20">
        <f>+'Q10'!E53/'Q2'!E53*100</f>
        <v>23.474439561662123</v>
      </c>
      <c r="F53" s="20">
        <f>+'Q10'!F53/'Q2'!F53*100</f>
        <v>36.145993978115591</v>
      </c>
      <c r="G53" s="20">
        <f>+'Q10'!G53/'Q2'!G53*100</f>
        <v>55.367393800229628</v>
      </c>
      <c r="H53" s="20">
        <f>+'Q10'!H53/'Q2'!H53*100</f>
        <v>32.936392680801625</v>
      </c>
    </row>
    <row r="54" spans="2:8" ht="14" customHeight="1" x14ac:dyDescent="0.3">
      <c r="B54" s="86" t="s">
        <v>68</v>
      </c>
      <c r="C54" s="117">
        <f>+'Q10'!C54/'Q2'!C54*100</f>
        <v>10.2803738317757</v>
      </c>
      <c r="D54" s="153">
        <f>+'Q10'!D54/'Q2'!D54*100</f>
        <v>18.333333333333332</v>
      </c>
      <c r="E54" s="138" t="s">
        <v>100</v>
      </c>
      <c r="F54" s="138" t="s">
        <v>100</v>
      </c>
      <c r="G54" s="138" t="s">
        <v>100</v>
      </c>
      <c r="H54" s="138" t="s">
        <v>100</v>
      </c>
    </row>
    <row r="55" spans="2:8" ht="3.75" customHeight="1" x14ac:dyDescent="0.3"/>
    <row r="56" spans="2:8" x14ac:dyDescent="0.3">
      <c r="B56" s="32" t="s">
        <v>241</v>
      </c>
    </row>
    <row r="57" spans="2:8" x14ac:dyDescent="0.3">
      <c r="B57" s="190" t="s">
        <v>173</v>
      </c>
      <c r="C57" s="190"/>
      <c r="D57" s="190"/>
      <c r="E57" s="190"/>
      <c r="F57" s="190"/>
      <c r="G57" s="190"/>
      <c r="H57" s="190"/>
    </row>
    <row r="58" spans="2:8" ht="25.5" customHeight="1" x14ac:dyDescent="0.3">
      <c r="B58" s="190"/>
      <c r="C58" s="190"/>
      <c r="D58" s="190"/>
      <c r="E58" s="190"/>
      <c r="F58" s="190"/>
      <c r="G58" s="190"/>
      <c r="H58" s="190"/>
    </row>
  </sheetData>
  <mergeCells count="9">
    <mergeCell ref="B2:H2"/>
    <mergeCell ref="B3:H3"/>
    <mergeCell ref="B57:H58"/>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54"/>
  <sheetViews>
    <sheetView workbookViewId="0"/>
  </sheetViews>
  <sheetFormatPr defaultColWidth="9.1796875" defaultRowHeight="12.5" outlineLevelRow="1" x14ac:dyDescent="0.3"/>
  <cols>
    <col min="1" max="1" width="2.54296875" style="1" customWidth="1"/>
    <col min="2" max="2" width="67.1796875" style="1" customWidth="1"/>
    <col min="3" max="7" width="9.1796875" style="3" customWidth="1"/>
    <col min="8" max="8" width="9.1796875" style="1" customWidth="1"/>
    <col min="9" max="252" width="9.1796875" style="1"/>
    <col min="253" max="253" width="51.1796875" style="1" customWidth="1"/>
    <col min="254" max="261" width="9.81640625" style="1" customWidth="1"/>
    <col min="262" max="508" width="9.1796875" style="1"/>
    <col min="509" max="509" width="51.1796875" style="1" customWidth="1"/>
    <col min="510" max="517" width="9.81640625" style="1" customWidth="1"/>
    <col min="518" max="764" width="9.1796875" style="1"/>
    <col min="765" max="765" width="51.1796875" style="1" customWidth="1"/>
    <col min="766" max="773" width="9.81640625" style="1" customWidth="1"/>
    <col min="774" max="1020" width="9.1796875" style="1"/>
    <col min="1021" max="1021" width="51.1796875" style="1" customWidth="1"/>
    <col min="1022" max="1029" width="9.81640625" style="1" customWidth="1"/>
    <col min="1030" max="1276" width="9.1796875" style="1"/>
    <col min="1277" max="1277" width="51.1796875" style="1" customWidth="1"/>
    <col min="1278" max="1285" width="9.81640625" style="1" customWidth="1"/>
    <col min="1286" max="1532" width="9.1796875" style="1"/>
    <col min="1533" max="1533" width="51.1796875" style="1" customWidth="1"/>
    <col min="1534" max="1541" width="9.81640625" style="1" customWidth="1"/>
    <col min="1542" max="1788" width="9.1796875" style="1"/>
    <col min="1789" max="1789" width="51.1796875" style="1" customWidth="1"/>
    <col min="1790" max="1797" width="9.81640625" style="1" customWidth="1"/>
    <col min="1798" max="2044" width="9.1796875" style="1"/>
    <col min="2045" max="2045" width="51.1796875" style="1" customWidth="1"/>
    <col min="2046" max="2053" width="9.81640625" style="1" customWidth="1"/>
    <col min="2054" max="2300" width="9.1796875" style="1"/>
    <col min="2301" max="2301" width="51.1796875" style="1" customWidth="1"/>
    <col min="2302" max="2309" width="9.81640625" style="1" customWidth="1"/>
    <col min="2310" max="2556" width="9.1796875" style="1"/>
    <col min="2557" max="2557" width="51.1796875" style="1" customWidth="1"/>
    <col min="2558" max="2565" width="9.81640625" style="1" customWidth="1"/>
    <col min="2566" max="2812" width="9.1796875" style="1"/>
    <col min="2813" max="2813" width="51.1796875" style="1" customWidth="1"/>
    <col min="2814" max="2821" width="9.81640625" style="1" customWidth="1"/>
    <col min="2822" max="3068" width="9.1796875" style="1"/>
    <col min="3069" max="3069" width="51.1796875" style="1" customWidth="1"/>
    <col min="3070" max="3077" width="9.81640625" style="1" customWidth="1"/>
    <col min="3078" max="3324" width="9.1796875" style="1"/>
    <col min="3325" max="3325" width="51.1796875" style="1" customWidth="1"/>
    <col min="3326" max="3333" width="9.81640625" style="1" customWidth="1"/>
    <col min="3334" max="3580" width="9.1796875" style="1"/>
    <col min="3581" max="3581" width="51.1796875" style="1" customWidth="1"/>
    <col min="3582" max="3589" width="9.81640625" style="1" customWidth="1"/>
    <col min="3590" max="3836" width="9.1796875" style="1"/>
    <col min="3837" max="3837" width="51.1796875" style="1" customWidth="1"/>
    <col min="3838" max="3845" width="9.81640625" style="1" customWidth="1"/>
    <col min="3846" max="4092" width="9.1796875" style="1"/>
    <col min="4093" max="4093" width="51.1796875" style="1" customWidth="1"/>
    <col min="4094" max="4101" width="9.81640625" style="1" customWidth="1"/>
    <col min="4102" max="4348" width="9.1796875" style="1"/>
    <col min="4349" max="4349" width="51.1796875" style="1" customWidth="1"/>
    <col min="4350" max="4357" width="9.81640625" style="1" customWidth="1"/>
    <col min="4358" max="4604" width="9.1796875" style="1"/>
    <col min="4605" max="4605" width="51.1796875" style="1" customWidth="1"/>
    <col min="4606" max="4613" width="9.81640625" style="1" customWidth="1"/>
    <col min="4614" max="4860" width="9.1796875" style="1"/>
    <col min="4861" max="4861" width="51.1796875" style="1" customWidth="1"/>
    <col min="4862" max="4869" width="9.81640625" style="1" customWidth="1"/>
    <col min="4870" max="5116" width="9.1796875" style="1"/>
    <col min="5117" max="5117" width="51.1796875" style="1" customWidth="1"/>
    <col min="5118" max="5125" width="9.81640625" style="1" customWidth="1"/>
    <col min="5126" max="5372" width="9.1796875" style="1"/>
    <col min="5373" max="5373" width="51.1796875" style="1" customWidth="1"/>
    <col min="5374" max="5381" width="9.81640625" style="1" customWidth="1"/>
    <col min="5382" max="5628" width="9.1796875" style="1"/>
    <col min="5629" max="5629" width="51.1796875" style="1" customWidth="1"/>
    <col min="5630" max="5637" width="9.81640625" style="1" customWidth="1"/>
    <col min="5638" max="5884" width="9.1796875" style="1"/>
    <col min="5885" max="5885" width="51.1796875" style="1" customWidth="1"/>
    <col min="5886" max="5893" width="9.81640625" style="1" customWidth="1"/>
    <col min="5894" max="6140" width="9.1796875" style="1"/>
    <col min="6141" max="6141" width="51.1796875" style="1" customWidth="1"/>
    <col min="6142" max="6149" width="9.81640625" style="1" customWidth="1"/>
    <col min="6150" max="6396" width="9.1796875" style="1"/>
    <col min="6397" max="6397" width="51.1796875" style="1" customWidth="1"/>
    <col min="6398" max="6405" width="9.81640625" style="1" customWidth="1"/>
    <col min="6406" max="6652" width="9.1796875" style="1"/>
    <col min="6653" max="6653" width="51.1796875" style="1" customWidth="1"/>
    <col min="6654" max="6661" width="9.81640625" style="1" customWidth="1"/>
    <col min="6662" max="6908" width="9.1796875" style="1"/>
    <col min="6909" max="6909" width="51.1796875" style="1" customWidth="1"/>
    <col min="6910" max="6917" width="9.81640625" style="1" customWidth="1"/>
    <col min="6918" max="7164" width="9.1796875" style="1"/>
    <col min="7165" max="7165" width="51.1796875" style="1" customWidth="1"/>
    <col min="7166" max="7173" width="9.81640625" style="1" customWidth="1"/>
    <col min="7174" max="7420" width="9.1796875" style="1"/>
    <col min="7421" max="7421" width="51.1796875" style="1" customWidth="1"/>
    <col min="7422" max="7429" width="9.81640625" style="1" customWidth="1"/>
    <col min="7430" max="7676" width="9.1796875" style="1"/>
    <col min="7677" max="7677" width="51.1796875" style="1" customWidth="1"/>
    <col min="7678" max="7685" width="9.81640625" style="1" customWidth="1"/>
    <col min="7686" max="7932" width="9.1796875" style="1"/>
    <col min="7933" max="7933" width="51.1796875" style="1" customWidth="1"/>
    <col min="7934" max="7941" width="9.81640625" style="1" customWidth="1"/>
    <col min="7942" max="8188" width="9.1796875" style="1"/>
    <col min="8189" max="8189" width="51.1796875" style="1" customWidth="1"/>
    <col min="8190" max="8197" width="9.81640625" style="1" customWidth="1"/>
    <col min="8198" max="8444" width="9.1796875" style="1"/>
    <col min="8445" max="8445" width="51.1796875" style="1" customWidth="1"/>
    <col min="8446" max="8453" width="9.81640625" style="1" customWidth="1"/>
    <col min="8454" max="8700" width="9.1796875" style="1"/>
    <col min="8701" max="8701" width="51.1796875" style="1" customWidth="1"/>
    <col min="8702" max="8709" width="9.81640625" style="1" customWidth="1"/>
    <col min="8710" max="8956" width="9.1796875" style="1"/>
    <col min="8957" max="8957" width="51.1796875" style="1" customWidth="1"/>
    <col min="8958" max="8965" width="9.81640625" style="1" customWidth="1"/>
    <col min="8966" max="9212" width="9.1796875" style="1"/>
    <col min="9213" max="9213" width="51.1796875" style="1" customWidth="1"/>
    <col min="9214" max="9221" width="9.81640625" style="1" customWidth="1"/>
    <col min="9222" max="9468" width="9.1796875" style="1"/>
    <col min="9469" max="9469" width="51.1796875" style="1" customWidth="1"/>
    <col min="9470" max="9477" width="9.81640625" style="1" customWidth="1"/>
    <col min="9478" max="9724" width="9.1796875" style="1"/>
    <col min="9725" max="9725" width="51.1796875" style="1" customWidth="1"/>
    <col min="9726" max="9733" width="9.81640625" style="1" customWidth="1"/>
    <col min="9734" max="9980" width="9.1796875" style="1"/>
    <col min="9981" max="9981" width="51.1796875" style="1" customWidth="1"/>
    <col min="9982" max="9989" width="9.81640625" style="1" customWidth="1"/>
    <col min="9990" max="10236" width="9.1796875" style="1"/>
    <col min="10237" max="10237" width="51.1796875" style="1" customWidth="1"/>
    <col min="10238" max="10245" width="9.81640625" style="1" customWidth="1"/>
    <col min="10246" max="10492" width="9.1796875" style="1"/>
    <col min="10493" max="10493" width="51.1796875" style="1" customWidth="1"/>
    <col min="10494" max="10501" width="9.81640625" style="1" customWidth="1"/>
    <col min="10502" max="10748" width="9.1796875" style="1"/>
    <col min="10749" max="10749" width="51.1796875" style="1" customWidth="1"/>
    <col min="10750" max="10757" width="9.81640625" style="1" customWidth="1"/>
    <col min="10758" max="11004" width="9.1796875" style="1"/>
    <col min="11005" max="11005" width="51.1796875" style="1" customWidth="1"/>
    <col min="11006" max="11013" width="9.81640625" style="1" customWidth="1"/>
    <col min="11014" max="11260" width="9.1796875" style="1"/>
    <col min="11261" max="11261" width="51.1796875" style="1" customWidth="1"/>
    <col min="11262" max="11269" width="9.81640625" style="1" customWidth="1"/>
    <col min="11270" max="11516" width="9.1796875" style="1"/>
    <col min="11517" max="11517" width="51.1796875" style="1" customWidth="1"/>
    <col min="11518" max="11525" width="9.81640625" style="1" customWidth="1"/>
    <col min="11526" max="11772" width="9.1796875" style="1"/>
    <col min="11773" max="11773" width="51.1796875" style="1" customWidth="1"/>
    <col min="11774" max="11781" width="9.81640625" style="1" customWidth="1"/>
    <col min="11782" max="12028" width="9.1796875" style="1"/>
    <col min="12029" max="12029" width="51.1796875" style="1" customWidth="1"/>
    <col min="12030" max="12037" width="9.81640625" style="1" customWidth="1"/>
    <col min="12038" max="12284" width="9.1796875" style="1"/>
    <col min="12285" max="12285" width="51.1796875" style="1" customWidth="1"/>
    <col min="12286" max="12293" width="9.81640625" style="1" customWidth="1"/>
    <col min="12294" max="12540" width="9.1796875" style="1"/>
    <col min="12541" max="12541" width="51.1796875" style="1" customWidth="1"/>
    <col min="12542" max="12549" width="9.81640625" style="1" customWidth="1"/>
    <col min="12550" max="12796" width="9.1796875" style="1"/>
    <col min="12797" max="12797" width="51.1796875" style="1" customWidth="1"/>
    <col min="12798" max="12805" width="9.81640625" style="1" customWidth="1"/>
    <col min="12806" max="13052" width="9.1796875" style="1"/>
    <col min="13053" max="13053" width="51.1796875" style="1" customWidth="1"/>
    <col min="13054" max="13061" width="9.81640625" style="1" customWidth="1"/>
    <col min="13062" max="13308" width="9.1796875" style="1"/>
    <col min="13309" max="13309" width="51.1796875" style="1" customWidth="1"/>
    <col min="13310" max="13317" width="9.81640625" style="1" customWidth="1"/>
    <col min="13318" max="13564" width="9.1796875" style="1"/>
    <col min="13565" max="13565" width="51.1796875" style="1" customWidth="1"/>
    <col min="13566" max="13573" width="9.81640625" style="1" customWidth="1"/>
    <col min="13574" max="13820" width="9.1796875" style="1"/>
    <col min="13821" max="13821" width="51.1796875" style="1" customWidth="1"/>
    <col min="13822" max="13829" width="9.81640625" style="1" customWidth="1"/>
    <col min="13830" max="14076" width="9.1796875" style="1"/>
    <col min="14077" max="14077" width="51.1796875" style="1" customWidth="1"/>
    <col min="14078" max="14085" width="9.81640625" style="1" customWidth="1"/>
    <col min="14086" max="14332" width="9.1796875" style="1"/>
    <col min="14333" max="14333" width="51.1796875" style="1" customWidth="1"/>
    <col min="14334" max="14341" width="9.81640625" style="1" customWidth="1"/>
    <col min="14342" max="14588" width="9.1796875" style="1"/>
    <col min="14589" max="14589" width="51.1796875" style="1" customWidth="1"/>
    <col min="14590" max="14597" width="9.81640625" style="1" customWidth="1"/>
    <col min="14598" max="14844" width="9.1796875" style="1"/>
    <col min="14845" max="14845" width="51.1796875" style="1" customWidth="1"/>
    <col min="14846" max="14853" width="9.81640625" style="1" customWidth="1"/>
    <col min="14854" max="15100" width="9.1796875" style="1"/>
    <col min="15101" max="15101" width="51.1796875" style="1" customWidth="1"/>
    <col min="15102" max="15109" width="9.81640625" style="1" customWidth="1"/>
    <col min="15110" max="15356" width="9.1796875" style="1"/>
    <col min="15357" max="15357" width="51.1796875" style="1" customWidth="1"/>
    <col min="15358" max="15365" width="9.81640625" style="1" customWidth="1"/>
    <col min="15366" max="15612" width="9.1796875" style="1"/>
    <col min="15613" max="15613" width="51.1796875" style="1" customWidth="1"/>
    <col min="15614" max="15621" width="9.81640625" style="1" customWidth="1"/>
    <col min="15622" max="15868" width="9.1796875" style="1"/>
    <col min="15869" max="15869" width="51.1796875" style="1" customWidth="1"/>
    <col min="15870" max="15877" width="9.81640625" style="1" customWidth="1"/>
    <col min="15878" max="16384" width="9.1796875" style="1"/>
  </cols>
  <sheetData>
    <row r="1" spans="2:9" ht="14" x14ac:dyDescent="0.3">
      <c r="H1" s="36" t="s">
        <v>169</v>
      </c>
    </row>
    <row r="2" spans="2:9" ht="28.5" customHeight="1" x14ac:dyDescent="0.3">
      <c r="B2" s="181" t="s">
        <v>168</v>
      </c>
      <c r="C2" s="181"/>
      <c r="D2" s="181"/>
      <c r="E2" s="181"/>
      <c r="F2" s="181"/>
      <c r="G2" s="181"/>
      <c r="H2" s="181"/>
    </row>
    <row r="3" spans="2:9" x14ac:dyDescent="0.3">
      <c r="B3" s="182">
        <v>2021</v>
      </c>
      <c r="C3" s="182"/>
      <c r="D3" s="182"/>
      <c r="E3" s="182"/>
      <c r="F3" s="182"/>
      <c r="G3" s="182"/>
      <c r="H3" s="182"/>
    </row>
    <row r="4" spans="2:9" ht="15" customHeight="1" x14ac:dyDescent="0.3">
      <c r="B4" s="10" t="s">
        <v>115</v>
      </c>
      <c r="C4" s="18"/>
      <c r="D4" s="18"/>
      <c r="E4" s="18"/>
      <c r="F4" s="18"/>
      <c r="G4" s="18"/>
      <c r="H4" s="18"/>
    </row>
    <row r="5" spans="2:9" ht="18" customHeight="1" x14ac:dyDescent="0.3">
      <c r="B5" s="45" t="s">
        <v>76</v>
      </c>
      <c r="C5" s="191" t="s">
        <v>0</v>
      </c>
      <c r="D5" s="192" t="s">
        <v>54</v>
      </c>
      <c r="E5" s="192" t="s">
        <v>44</v>
      </c>
      <c r="F5" s="192" t="s">
        <v>45</v>
      </c>
      <c r="G5" s="192" t="s">
        <v>55</v>
      </c>
      <c r="H5" s="192" t="s">
        <v>56</v>
      </c>
    </row>
    <row r="6" spans="2:9" ht="17" customHeight="1" x14ac:dyDescent="0.3">
      <c r="B6" s="92" t="s">
        <v>46</v>
      </c>
      <c r="C6" s="191"/>
      <c r="D6" s="192"/>
      <c r="E6" s="192"/>
      <c r="F6" s="192"/>
      <c r="G6" s="192"/>
      <c r="H6" s="192"/>
    </row>
    <row r="7" spans="2:9" ht="14" customHeight="1" x14ac:dyDescent="0.3">
      <c r="B7" s="40" t="s">
        <v>0</v>
      </c>
      <c r="C7" s="39">
        <v>1041892</v>
      </c>
      <c r="D7" s="39">
        <v>59299</v>
      </c>
      <c r="E7" s="39">
        <v>178571</v>
      </c>
      <c r="F7" s="39">
        <v>280685</v>
      </c>
      <c r="G7" s="39">
        <v>105125</v>
      </c>
      <c r="H7" s="39">
        <v>418212</v>
      </c>
    </row>
    <row r="8" spans="2:9" ht="14" customHeight="1" x14ac:dyDescent="0.3">
      <c r="B8" s="10" t="s">
        <v>53</v>
      </c>
      <c r="C8" s="57">
        <v>11948</v>
      </c>
      <c r="D8" s="15">
        <v>2087</v>
      </c>
      <c r="E8" s="15">
        <v>3441</v>
      </c>
      <c r="F8" s="15">
        <v>3751</v>
      </c>
      <c r="G8" s="15">
        <v>1264</v>
      </c>
      <c r="H8" s="15">
        <v>1405</v>
      </c>
    </row>
    <row r="9" spans="2:9" ht="14" customHeight="1" x14ac:dyDescent="0.3">
      <c r="B9" s="10" t="s">
        <v>47</v>
      </c>
      <c r="C9" s="57">
        <v>3619</v>
      </c>
      <c r="D9" s="15">
        <v>183</v>
      </c>
      <c r="E9" s="15">
        <v>931</v>
      </c>
      <c r="F9" s="15">
        <v>951</v>
      </c>
      <c r="G9" s="15">
        <v>281</v>
      </c>
      <c r="H9" s="15">
        <v>1273</v>
      </c>
    </row>
    <row r="10" spans="2:9" ht="14" customHeight="1" x14ac:dyDescent="0.3">
      <c r="B10" s="10" t="s">
        <v>48</v>
      </c>
      <c r="C10" s="58">
        <f>+SUM(C11:C34)</f>
        <v>245526</v>
      </c>
      <c r="D10" s="14">
        <f t="shared" ref="D10:G10" si="0">+SUM(D11:D34)</f>
        <v>5878</v>
      </c>
      <c r="E10" s="14">
        <f t="shared" si="0"/>
        <v>40252</v>
      </c>
      <c r="F10" s="14">
        <f t="shared" si="0"/>
        <v>95575</v>
      </c>
      <c r="G10" s="14">
        <f t="shared" si="0"/>
        <v>38092</v>
      </c>
      <c r="H10" s="14">
        <f>+SUM(H11:H34)</f>
        <v>65729</v>
      </c>
    </row>
    <row r="11" spans="2:9" s="98" customFormat="1" ht="14" hidden="1" customHeight="1" outlineLevel="1" x14ac:dyDescent="0.35">
      <c r="B11" s="99" t="s">
        <v>290</v>
      </c>
      <c r="C11" s="111">
        <v>33194</v>
      </c>
      <c r="D11" s="110">
        <v>921</v>
      </c>
      <c r="E11" s="110">
        <v>5357</v>
      </c>
      <c r="F11" s="110">
        <v>14442</v>
      </c>
      <c r="G11" s="110">
        <v>6028</v>
      </c>
      <c r="H11" s="110">
        <v>6446</v>
      </c>
      <c r="I11" s="14"/>
    </row>
    <row r="12" spans="2:9" s="98" customFormat="1" ht="14" hidden="1" customHeight="1" outlineLevel="1" x14ac:dyDescent="0.35">
      <c r="B12" s="99" t="s">
        <v>291</v>
      </c>
      <c r="C12" s="111">
        <v>6637</v>
      </c>
      <c r="D12" s="110">
        <v>105</v>
      </c>
      <c r="E12" s="110">
        <v>1286</v>
      </c>
      <c r="F12" s="110">
        <v>1689</v>
      </c>
      <c r="G12" s="110">
        <v>431</v>
      </c>
      <c r="H12" s="110">
        <v>3126</v>
      </c>
      <c r="I12" s="14"/>
    </row>
    <row r="13" spans="2:9" s="98" customFormat="1" ht="14" hidden="1" customHeight="1" outlineLevel="1" x14ac:dyDescent="0.35">
      <c r="B13" s="99" t="s">
        <v>292</v>
      </c>
      <c r="C13" s="111">
        <v>426</v>
      </c>
      <c r="D13" s="161" t="s">
        <v>100</v>
      </c>
      <c r="E13" s="161" t="s">
        <v>100</v>
      </c>
      <c r="F13" s="161" t="s">
        <v>100</v>
      </c>
      <c r="G13" s="110">
        <v>426</v>
      </c>
      <c r="H13" s="161" t="s">
        <v>100</v>
      </c>
      <c r="I13" s="14"/>
    </row>
    <row r="14" spans="2:9" s="98" customFormat="1" ht="14" hidden="1" customHeight="1" outlineLevel="1" x14ac:dyDescent="0.35">
      <c r="B14" s="99" t="s">
        <v>293</v>
      </c>
      <c r="C14" s="111">
        <v>12839</v>
      </c>
      <c r="D14" s="110">
        <v>190</v>
      </c>
      <c r="E14" s="110">
        <v>1760</v>
      </c>
      <c r="F14" s="110">
        <v>6779</v>
      </c>
      <c r="G14" s="110">
        <v>1236</v>
      </c>
      <c r="H14" s="110">
        <v>2874</v>
      </c>
      <c r="I14" s="14"/>
    </row>
    <row r="15" spans="2:9" s="98" customFormat="1" ht="14" hidden="1" customHeight="1" outlineLevel="1" x14ac:dyDescent="0.35">
      <c r="B15" s="99" t="s">
        <v>294</v>
      </c>
      <c r="C15" s="111">
        <v>14388</v>
      </c>
      <c r="D15" s="110">
        <v>276</v>
      </c>
      <c r="E15" s="110">
        <v>2498</v>
      </c>
      <c r="F15" s="110">
        <v>9006</v>
      </c>
      <c r="G15" s="110">
        <v>1354</v>
      </c>
      <c r="H15" s="110">
        <v>1254</v>
      </c>
      <c r="I15" s="14"/>
    </row>
    <row r="16" spans="2:9" s="98" customFormat="1" ht="14" hidden="1" customHeight="1" outlineLevel="1" x14ac:dyDescent="0.35">
      <c r="B16" s="99" t="s">
        <v>295</v>
      </c>
      <c r="C16" s="111">
        <v>8564</v>
      </c>
      <c r="D16" s="110">
        <v>107</v>
      </c>
      <c r="E16" s="110">
        <v>1214</v>
      </c>
      <c r="F16" s="110">
        <v>4039</v>
      </c>
      <c r="G16" s="110">
        <v>1097</v>
      </c>
      <c r="H16" s="110">
        <v>2107</v>
      </c>
      <c r="I16" s="14"/>
    </row>
    <row r="17" spans="2:9" s="98" customFormat="1" ht="14" hidden="1" customHeight="1" outlineLevel="1" x14ac:dyDescent="0.35">
      <c r="B17" s="99" t="s">
        <v>296</v>
      </c>
      <c r="C17" s="111">
        <v>7162</v>
      </c>
      <c r="D17" s="110">
        <v>446</v>
      </c>
      <c r="E17" s="110">
        <v>2166</v>
      </c>
      <c r="F17" s="110">
        <v>2758</v>
      </c>
      <c r="G17" s="110">
        <v>1349</v>
      </c>
      <c r="H17" s="110">
        <v>443</v>
      </c>
      <c r="I17" s="14"/>
    </row>
    <row r="18" spans="2:9" s="98" customFormat="1" ht="14" hidden="1" customHeight="1" outlineLevel="1" x14ac:dyDescent="0.35">
      <c r="B18" s="99" t="s">
        <v>297</v>
      </c>
      <c r="C18" s="111">
        <v>6682</v>
      </c>
      <c r="D18" s="110">
        <v>62</v>
      </c>
      <c r="E18" s="110">
        <v>740</v>
      </c>
      <c r="F18" s="110">
        <v>3326</v>
      </c>
      <c r="G18" s="110">
        <v>1459</v>
      </c>
      <c r="H18" s="110">
        <v>1095</v>
      </c>
      <c r="I18" s="14"/>
    </row>
    <row r="19" spans="2:9" s="98" customFormat="1" ht="14" hidden="1" customHeight="1" outlineLevel="1" x14ac:dyDescent="0.35">
      <c r="B19" s="99" t="s">
        <v>298</v>
      </c>
      <c r="C19" s="111">
        <v>3295</v>
      </c>
      <c r="D19" s="110">
        <v>197</v>
      </c>
      <c r="E19" s="110">
        <v>1206</v>
      </c>
      <c r="F19" s="110">
        <v>1101</v>
      </c>
      <c r="G19" s="110">
        <v>104</v>
      </c>
      <c r="H19" s="110">
        <v>687</v>
      </c>
      <c r="I19" s="14"/>
    </row>
    <row r="20" spans="2:9" s="98" customFormat="1" ht="14" hidden="1" customHeight="1" outlineLevel="1" x14ac:dyDescent="0.35">
      <c r="B20" s="99" t="s">
        <v>299</v>
      </c>
      <c r="C20" s="111">
        <v>941</v>
      </c>
      <c r="D20" s="161" t="s">
        <v>100</v>
      </c>
      <c r="E20" s="110">
        <v>24</v>
      </c>
      <c r="F20" s="161" t="s">
        <v>100</v>
      </c>
      <c r="G20" s="161" t="s">
        <v>100</v>
      </c>
      <c r="H20" s="110">
        <v>917</v>
      </c>
      <c r="I20" s="14"/>
    </row>
    <row r="21" spans="2:9" s="98" customFormat="1" ht="14" hidden="1" customHeight="1" outlineLevel="1" x14ac:dyDescent="0.35">
      <c r="B21" s="99" t="s">
        <v>300</v>
      </c>
      <c r="C21" s="111">
        <v>7343</v>
      </c>
      <c r="D21" s="110">
        <v>167</v>
      </c>
      <c r="E21" s="110">
        <v>1609</v>
      </c>
      <c r="F21" s="110">
        <v>3234</v>
      </c>
      <c r="G21" s="110">
        <v>1248</v>
      </c>
      <c r="H21" s="110">
        <v>1085</v>
      </c>
      <c r="I21" s="14"/>
    </row>
    <row r="22" spans="2:9" s="98" customFormat="1" ht="14" hidden="1" customHeight="1" outlineLevel="1" x14ac:dyDescent="0.35">
      <c r="B22" s="99" t="s">
        <v>301</v>
      </c>
      <c r="C22" s="111">
        <v>7324</v>
      </c>
      <c r="D22" s="110">
        <v>53</v>
      </c>
      <c r="E22" s="110">
        <v>365</v>
      </c>
      <c r="F22" s="110">
        <v>2090</v>
      </c>
      <c r="G22" s="110">
        <v>1887</v>
      </c>
      <c r="H22" s="110">
        <v>2929</v>
      </c>
      <c r="I22" s="14"/>
    </row>
    <row r="23" spans="2:9" s="98" customFormat="1" ht="14" hidden="1" customHeight="1" outlineLevel="1" x14ac:dyDescent="0.35">
      <c r="B23" s="99" t="s">
        <v>302</v>
      </c>
      <c r="C23" s="111">
        <v>17997</v>
      </c>
      <c r="D23" s="110">
        <v>178</v>
      </c>
      <c r="E23" s="110">
        <v>2201</v>
      </c>
      <c r="F23" s="110">
        <v>7270</v>
      </c>
      <c r="G23" s="110">
        <v>4060</v>
      </c>
      <c r="H23" s="110">
        <v>4288</v>
      </c>
      <c r="I23" s="14"/>
    </row>
    <row r="24" spans="2:9" s="98" customFormat="1" ht="14" hidden="1" customHeight="1" outlineLevel="1" x14ac:dyDescent="0.35">
      <c r="B24" s="99" t="s">
        <v>303</v>
      </c>
      <c r="C24" s="111">
        <v>13211</v>
      </c>
      <c r="D24" s="110">
        <v>359</v>
      </c>
      <c r="E24" s="110">
        <v>2587</v>
      </c>
      <c r="F24" s="110">
        <v>5225</v>
      </c>
      <c r="G24" s="110">
        <v>3153</v>
      </c>
      <c r="H24" s="110">
        <v>1887</v>
      </c>
      <c r="I24" s="14"/>
    </row>
    <row r="25" spans="2:9" s="98" customFormat="1" ht="14" hidden="1" customHeight="1" outlineLevel="1" x14ac:dyDescent="0.35">
      <c r="B25" s="99" t="s">
        <v>304</v>
      </c>
      <c r="C25" s="111">
        <v>4943</v>
      </c>
      <c r="D25" s="110">
        <v>42</v>
      </c>
      <c r="E25" s="110">
        <v>542</v>
      </c>
      <c r="F25" s="110">
        <v>2624</v>
      </c>
      <c r="G25" s="110">
        <v>1497</v>
      </c>
      <c r="H25" s="110">
        <v>238</v>
      </c>
      <c r="I25" s="14"/>
    </row>
    <row r="26" spans="2:9" s="98" customFormat="1" ht="14" hidden="1" customHeight="1" outlineLevel="1" x14ac:dyDescent="0.35">
      <c r="B26" s="99" t="s">
        <v>305</v>
      </c>
      <c r="C26" s="111">
        <v>26580</v>
      </c>
      <c r="D26" s="110">
        <v>1443</v>
      </c>
      <c r="E26" s="110">
        <v>8376</v>
      </c>
      <c r="F26" s="110">
        <v>12587</v>
      </c>
      <c r="G26" s="110">
        <v>2488</v>
      </c>
      <c r="H26" s="110">
        <v>1686</v>
      </c>
      <c r="I26" s="14"/>
    </row>
    <row r="27" spans="2:9" s="98" customFormat="1" ht="14" hidden="1" customHeight="1" outlineLevel="1" x14ac:dyDescent="0.35">
      <c r="B27" s="99" t="s">
        <v>306</v>
      </c>
      <c r="C27" s="111">
        <v>7976</v>
      </c>
      <c r="D27" s="110">
        <v>32</v>
      </c>
      <c r="E27" s="110">
        <v>623</v>
      </c>
      <c r="F27" s="110">
        <v>1096</v>
      </c>
      <c r="G27" s="110">
        <v>491</v>
      </c>
      <c r="H27" s="110">
        <v>5734</v>
      </c>
      <c r="I27" s="14"/>
    </row>
    <row r="28" spans="2:9" s="98" customFormat="1" ht="14" hidden="1" customHeight="1" outlineLevel="1" x14ac:dyDescent="0.35">
      <c r="B28" s="99" t="s">
        <v>307</v>
      </c>
      <c r="C28" s="111">
        <v>10644</v>
      </c>
      <c r="D28" s="110">
        <v>60</v>
      </c>
      <c r="E28" s="110">
        <v>816</v>
      </c>
      <c r="F28" s="110">
        <v>2079</v>
      </c>
      <c r="G28" s="110">
        <v>2248</v>
      </c>
      <c r="H28" s="110">
        <v>5441</v>
      </c>
      <c r="I28" s="14"/>
    </row>
    <row r="29" spans="2:9" s="98" customFormat="1" ht="14" hidden="1" customHeight="1" outlineLevel="1" x14ac:dyDescent="0.35">
      <c r="B29" s="99" t="s">
        <v>308</v>
      </c>
      <c r="C29" s="111">
        <v>9656</v>
      </c>
      <c r="D29" s="110">
        <v>242</v>
      </c>
      <c r="E29" s="110">
        <v>2039</v>
      </c>
      <c r="F29" s="110">
        <v>4291</v>
      </c>
      <c r="G29" s="110">
        <v>758</v>
      </c>
      <c r="H29" s="110">
        <v>2326</v>
      </c>
      <c r="I29" s="14"/>
    </row>
    <row r="30" spans="2:9" s="98" customFormat="1" ht="14" hidden="1" customHeight="1" outlineLevel="1" x14ac:dyDescent="0.35">
      <c r="B30" s="99" t="s">
        <v>309</v>
      </c>
      <c r="C30" s="111">
        <v>24068</v>
      </c>
      <c r="D30" s="110">
        <v>85</v>
      </c>
      <c r="E30" s="110">
        <v>758</v>
      </c>
      <c r="F30" s="110">
        <v>4140</v>
      </c>
      <c r="G30" s="110">
        <v>4229</v>
      </c>
      <c r="H30" s="110">
        <v>14856</v>
      </c>
      <c r="I30" s="14"/>
    </row>
    <row r="31" spans="2:9" s="98" customFormat="1" ht="14" hidden="1" customHeight="1" outlineLevel="1" x14ac:dyDescent="0.35">
      <c r="B31" s="99" t="s">
        <v>310</v>
      </c>
      <c r="C31" s="111">
        <v>3043</v>
      </c>
      <c r="D31" s="110">
        <v>41</v>
      </c>
      <c r="E31" s="110">
        <v>238</v>
      </c>
      <c r="F31" s="110">
        <v>1467</v>
      </c>
      <c r="G31" s="110">
        <v>781</v>
      </c>
      <c r="H31" s="110">
        <v>516</v>
      </c>
      <c r="I31" s="14"/>
    </row>
    <row r="32" spans="2:9" s="98" customFormat="1" ht="14" hidden="1" customHeight="1" outlineLevel="1" x14ac:dyDescent="0.35">
      <c r="B32" s="99" t="s">
        <v>311</v>
      </c>
      <c r="C32" s="111">
        <v>8026</v>
      </c>
      <c r="D32" s="110">
        <v>281</v>
      </c>
      <c r="E32" s="110">
        <v>1642</v>
      </c>
      <c r="F32" s="110">
        <v>2655</v>
      </c>
      <c r="G32" s="110">
        <v>555</v>
      </c>
      <c r="H32" s="110">
        <v>2893</v>
      </c>
      <c r="I32" s="14"/>
    </row>
    <row r="33" spans="2:9" s="98" customFormat="1" ht="14" hidden="1" customHeight="1" outlineLevel="1" x14ac:dyDescent="0.35">
      <c r="B33" s="99" t="s">
        <v>312</v>
      </c>
      <c r="C33" s="111">
        <v>3258</v>
      </c>
      <c r="D33" s="110">
        <v>163</v>
      </c>
      <c r="E33" s="110">
        <v>746</v>
      </c>
      <c r="F33" s="110">
        <v>1325</v>
      </c>
      <c r="G33" s="110">
        <v>539</v>
      </c>
      <c r="H33" s="110">
        <v>485</v>
      </c>
      <c r="I33" s="14"/>
    </row>
    <row r="34" spans="2:9" s="98" customFormat="1" ht="14" hidden="1" customHeight="1" outlineLevel="1" x14ac:dyDescent="0.35">
      <c r="B34" s="99" t="s">
        <v>313</v>
      </c>
      <c r="C34" s="111">
        <v>7329</v>
      </c>
      <c r="D34" s="110">
        <v>428</v>
      </c>
      <c r="E34" s="110">
        <v>1459</v>
      </c>
      <c r="F34" s="110">
        <v>2352</v>
      </c>
      <c r="G34" s="110">
        <v>674</v>
      </c>
      <c r="H34" s="110">
        <v>2416</v>
      </c>
      <c r="I34" s="14"/>
    </row>
    <row r="35" spans="2:9" ht="14" customHeight="1" collapsed="1" x14ac:dyDescent="0.3">
      <c r="B35" s="100" t="s">
        <v>57</v>
      </c>
      <c r="C35" s="61">
        <v>5510</v>
      </c>
      <c r="D35" s="78">
        <v>133</v>
      </c>
      <c r="E35" s="78">
        <v>447</v>
      </c>
      <c r="F35" s="78">
        <v>890</v>
      </c>
      <c r="G35" s="164" t="s">
        <v>100</v>
      </c>
      <c r="H35" s="78">
        <v>4040</v>
      </c>
    </row>
    <row r="36" spans="2:9" ht="14" customHeight="1" x14ac:dyDescent="0.3">
      <c r="B36" s="100" t="s">
        <v>58</v>
      </c>
      <c r="C36" s="61">
        <v>16230</v>
      </c>
      <c r="D36" s="78">
        <v>219</v>
      </c>
      <c r="E36" s="78">
        <v>1838</v>
      </c>
      <c r="F36" s="78">
        <v>5368</v>
      </c>
      <c r="G36" s="78">
        <v>3617</v>
      </c>
      <c r="H36" s="78">
        <v>5188</v>
      </c>
    </row>
    <row r="37" spans="2:9" ht="14" customHeight="1" x14ac:dyDescent="0.3">
      <c r="B37" s="102" t="s">
        <v>49</v>
      </c>
      <c r="C37" s="61">
        <v>56607</v>
      </c>
      <c r="D37" s="78">
        <v>6395</v>
      </c>
      <c r="E37" s="78">
        <v>18406</v>
      </c>
      <c r="F37" s="78">
        <v>18768</v>
      </c>
      <c r="G37" s="78">
        <v>6530</v>
      </c>
      <c r="H37" s="78">
        <v>6508</v>
      </c>
    </row>
    <row r="38" spans="2:9" ht="14" customHeight="1" x14ac:dyDescent="0.3">
      <c r="B38" s="100" t="s">
        <v>50</v>
      </c>
      <c r="C38" s="60">
        <f>+C39+C40+C41</f>
        <v>224509</v>
      </c>
      <c r="D38" s="77">
        <f>+D39+D40+D41</f>
        <v>16790</v>
      </c>
      <c r="E38" s="77">
        <f t="shared" ref="E38:H38" si="1">+E39+E40+E41</f>
        <v>38389</v>
      </c>
      <c r="F38" s="77">
        <f t="shared" si="1"/>
        <v>40146</v>
      </c>
      <c r="G38" s="77">
        <f t="shared" si="1"/>
        <v>9971</v>
      </c>
      <c r="H38" s="77">
        <f t="shared" si="1"/>
        <v>119213</v>
      </c>
    </row>
    <row r="39" spans="2:9" ht="14" hidden="1" customHeight="1" outlineLevel="1" x14ac:dyDescent="0.3">
      <c r="B39" s="99" t="s">
        <v>314</v>
      </c>
      <c r="C39" s="111">
        <v>18388</v>
      </c>
      <c r="D39" s="110">
        <v>2584</v>
      </c>
      <c r="E39" s="110">
        <v>4810</v>
      </c>
      <c r="F39" s="110">
        <v>6655</v>
      </c>
      <c r="G39" s="110">
        <v>2138</v>
      </c>
      <c r="H39" s="110">
        <v>2201</v>
      </c>
    </row>
    <row r="40" spans="2:9" ht="14" hidden="1" customHeight="1" outlineLevel="1" x14ac:dyDescent="0.3">
      <c r="B40" s="99" t="s">
        <v>315</v>
      </c>
      <c r="C40" s="111">
        <v>56343</v>
      </c>
      <c r="D40" s="110">
        <v>4941</v>
      </c>
      <c r="E40" s="110">
        <v>17621</v>
      </c>
      <c r="F40" s="110">
        <v>20032</v>
      </c>
      <c r="G40" s="110">
        <v>4371</v>
      </c>
      <c r="H40" s="110">
        <v>9378</v>
      </c>
    </row>
    <row r="41" spans="2:9" ht="14" hidden="1" customHeight="1" outlineLevel="1" x14ac:dyDescent="0.3">
      <c r="B41" s="99" t="s">
        <v>316</v>
      </c>
      <c r="C41" s="111">
        <v>149778</v>
      </c>
      <c r="D41" s="110">
        <v>9265</v>
      </c>
      <c r="E41" s="110">
        <v>15958</v>
      </c>
      <c r="F41" s="110">
        <v>13459</v>
      </c>
      <c r="G41" s="110">
        <v>3462</v>
      </c>
      <c r="H41" s="110">
        <v>107634</v>
      </c>
    </row>
    <row r="42" spans="2:9" ht="14" customHeight="1" collapsed="1" x14ac:dyDescent="0.3">
      <c r="B42" s="10" t="s">
        <v>51</v>
      </c>
      <c r="C42" s="57">
        <v>69093</v>
      </c>
      <c r="D42" s="15">
        <v>1850</v>
      </c>
      <c r="E42" s="15">
        <v>7501</v>
      </c>
      <c r="F42" s="15">
        <v>13152</v>
      </c>
      <c r="G42" s="15">
        <v>5204</v>
      </c>
      <c r="H42" s="15">
        <v>41386</v>
      </c>
    </row>
    <row r="43" spans="2:9" ht="14" customHeight="1" x14ac:dyDescent="0.3">
      <c r="B43" s="10" t="s">
        <v>52</v>
      </c>
      <c r="C43" s="57">
        <v>50078</v>
      </c>
      <c r="D43" s="15">
        <v>4835</v>
      </c>
      <c r="E43" s="15">
        <v>11639</v>
      </c>
      <c r="F43" s="15">
        <v>12979</v>
      </c>
      <c r="G43" s="15">
        <v>5599</v>
      </c>
      <c r="H43" s="15">
        <v>15026</v>
      </c>
    </row>
    <row r="44" spans="2:9" ht="14" customHeight="1" x14ac:dyDescent="0.3">
      <c r="B44" s="10" t="s">
        <v>61</v>
      </c>
      <c r="C44" s="58">
        <v>48331</v>
      </c>
      <c r="D44" s="14">
        <v>1411</v>
      </c>
      <c r="E44" s="14">
        <v>4962</v>
      </c>
      <c r="F44" s="14">
        <v>11468</v>
      </c>
      <c r="G44" s="14">
        <v>5919</v>
      </c>
      <c r="H44" s="14">
        <v>24571</v>
      </c>
    </row>
    <row r="45" spans="2:9" ht="14" customHeight="1" x14ac:dyDescent="0.3">
      <c r="B45" s="10" t="s">
        <v>60</v>
      </c>
      <c r="C45" s="58">
        <v>50305</v>
      </c>
      <c r="D45" s="14">
        <v>1354</v>
      </c>
      <c r="E45" s="14">
        <v>3933</v>
      </c>
      <c r="F45" s="14">
        <v>8968</v>
      </c>
      <c r="G45" s="14">
        <v>3411</v>
      </c>
      <c r="H45" s="14">
        <v>32639</v>
      </c>
    </row>
    <row r="46" spans="2:9" ht="14" customHeight="1" x14ac:dyDescent="0.3">
      <c r="B46" s="10" t="s">
        <v>59</v>
      </c>
      <c r="C46" s="58">
        <v>4355</v>
      </c>
      <c r="D46" s="14">
        <v>1478</v>
      </c>
      <c r="E46" s="14">
        <v>1443</v>
      </c>
      <c r="F46" s="14">
        <v>994</v>
      </c>
      <c r="G46" s="14">
        <v>440</v>
      </c>
      <c r="H46" s="56" t="s">
        <v>100</v>
      </c>
    </row>
    <row r="47" spans="2:9" ht="14" customHeight="1" x14ac:dyDescent="0.3">
      <c r="B47" s="10" t="s">
        <v>62</v>
      </c>
      <c r="C47" s="58">
        <v>52431</v>
      </c>
      <c r="D47" s="14">
        <v>8613</v>
      </c>
      <c r="E47" s="14">
        <v>11971</v>
      </c>
      <c r="F47" s="14">
        <v>14106</v>
      </c>
      <c r="G47" s="14">
        <v>7850</v>
      </c>
      <c r="H47" s="14">
        <v>9891</v>
      </c>
    </row>
    <row r="48" spans="2:9" ht="14" customHeight="1" x14ac:dyDescent="0.3">
      <c r="B48" s="10" t="s">
        <v>63</v>
      </c>
      <c r="C48" s="58">
        <v>76796</v>
      </c>
      <c r="D48" s="14">
        <v>1485</v>
      </c>
      <c r="E48" s="14">
        <v>5033</v>
      </c>
      <c r="F48" s="14">
        <v>10885</v>
      </c>
      <c r="G48" s="14">
        <v>5313</v>
      </c>
      <c r="H48" s="14">
        <v>54080</v>
      </c>
    </row>
    <row r="49" spans="2:8" ht="14" customHeight="1" x14ac:dyDescent="0.3">
      <c r="B49" s="10" t="s">
        <v>69</v>
      </c>
      <c r="C49" s="58">
        <v>3351</v>
      </c>
      <c r="D49" s="14">
        <v>30</v>
      </c>
      <c r="E49" s="14">
        <v>1722</v>
      </c>
      <c r="F49" s="14">
        <v>1146</v>
      </c>
      <c r="G49" s="14">
        <v>453</v>
      </c>
      <c r="H49" s="56" t="s">
        <v>100</v>
      </c>
    </row>
    <row r="50" spans="2:8" ht="14" customHeight="1" x14ac:dyDescent="0.3">
      <c r="B50" s="10" t="s">
        <v>64</v>
      </c>
      <c r="C50" s="58">
        <v>15246</v>
      </c>
      <c r="D50" s="14">
        <v>830</v>
      </c>
      <c r="E50" s="14">
        <v>4421</v>
      </c>
      <c r="F50" s="14">
        <v>6517</v>
      </c>
      <c r="G50" s="14">
        <v>1206</v>
      </c>
      <c r="H50" s="14">
        <v>2272</v>
      </c>
    </row>
    <row r="51" spans="2:8" ht="14" customHeight="1" x14ac:dyDescent="0.3">
      <c r="B51" s="10" t="s">
        <v>65</v>
      </c>
      <c r="C51" s="58">
        <v>88132</v>
      </c>
      <c r="D51" s="14">
        <v>2908</v>
      </c>
      <c r="E51" s="14">
        <v>16973</v>
      </c>
      <c r="F51" s="14">
        <v>27652</v>
      </c>
      <c r="G51" s="14">
        <v>7261</v>
      </c>
      <c r="H51" s="14">
        <v>33338</v>
      </c>
    </row>
    <row r="52" spans="2:8" ht="14" customHeight="1" x14ac:dyDescent="0.3">
      <c r="B52" s="10" t="s">
        <v>66</v>
      </c>
      <c r="C52" s="58">
        <v>5566</v>
      </c>
      <c r="D52" s="14">
        <v>497</v>
      </c>
      <c r="E52" s="14">
        <v>1232</v>
      </c>
      <c r="F52" s="14">
        <v>2531</v>
      </c>
      <c r="G52" s="14">
        <v>787</v>
      </c>
      <c r="H52" s="14">
        <v>519</v>
      </c>
    </row>
    <row r="53" spans="2:8" ht="14" customHeight="1" x14ac:dyDescent="0.3">
      <c r="B53" s="10" t="s">
        <v>67</v>
      </c>
      <c r="C53" s="58">
        <v>14248</v>
      </c>
      <c r="D53" s="14">
        <v>2312</v>
      </c>
      <c r="E53" s="14">
        <v>4037</v>
      </c>
      <c r="F53" s="14">
        <v>4838</v>
      </c>
      <c r="G53" s="14">
        <v>1927</v>
      </c>
      <c r="H53" s="14">
        <v>1134</v>
      </c>
    </row>
    <row r="54" spans="2:8" ht="14" customHeight="1" x14ac:dyDescent="0.3">
      <c r="B54" s="86" t="s">
        <v>68</v>
      </c>
      <c r="C54" s="151">
        <v>11</v>
      </c>
      <c r="D54" s="152">
        <v>11</v>
      </c>
      <c r="E54" s="46" t="s">
        <v>100</v>
      </c>
      <c r="F54" s="46" t="s">
        <v>100</v>
      </c>
      <c r="G54" s="46" t="s">
        <v>100</v>
      </c>
      <c r="H54" s="46"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56"/>
  <sheetViews>
    <sheetView workbookViewId="0"/>
  </sheetViews>
  <sheetFormatPr defaultColWidth="9.1796875" defaultRowHeight="12.5" outlineLevelRow="1" x14ac:dyDescent="0.3"/>
  <cols>
    <col min="1" max="1" width="2.6328125" style="1" customWidth="1"/>
    <col min="2" max="2" width="56.90625" style="1" customWidth="1"/>
    <col min="3" max="8" width="9.1796875" style="3" customWidth="1"/>
    <col min="9" max="188" width="9.1796875" style="1"/>
    <col min="189" max="189" width="51.1796875" style="1" customWidth="1"/>
    <col min="190" max="197" width="9.81640625" style="1" customWidth="1"/>
    <col min="198" max="444" width="9.1796875" style="1"/>
    <col min="445" max="445" width="51.1796875" style="1" customWidth="1"/>
    <col min="446" max="453" width="9.81640625" style="1" customWidth="1"/>
    <col min="454" max="700" width="9.1796875" style="1"/>
    <col min="701" max="701" width="51.1796875" style="1" customWidth="1"/>
    <col min="702" max="709" width="9.81640625" style="1" customWidth="1"/>
    <col min="710" max="956" width="9.1796875" style="1"/>
    <col min="957" max="957" width="51.1796875" style="1" customWidth="1"/>
    <col min="958" max="965" width="9.81640625" style="1" customWidth="1"/>
    <col min="966" max="1212" width="9.1796875" style="1"/>
    <col min="1213" max="1213" width="51.1796875" style="1" customWidth="1"/>
    <col min="1214" max="1221" width="9.81640625" style="1" customWidth="1"/>
    <col min="1222" max="1468" width="9.1796875" style="1"/>
    <col min="1469" max="1469" width="51.1796875" style="1" customWidth="1"/>
    <col min="1470" max="1477" width="9.81640625" style="1" customWidth="1"/>
    <col min="1478" max="1724" width="9.1796875" style="1"/>
    <col min="1725" max="1725" width="51.1796875" style="1" customWidth="1"/>
    <col min="1726" max="1733" width="9.81640625" style="1" customWidth="1"/>
    <col min="1734" max="1980" width="9.1796875" style="1"/>
    <col min="1981" max="1981" width="51.1796875" style="1" customWidth="1"/>
    <col min="1982" max="1989" width="9.81640625" style="1" customWidth="1"/>
    <col min="1990" max="2236" width="9.1796875" style="1"/>
    <col min="2237" max="2237" width="51.1796875" style="1" customWidth="1"/>
    <col min="2238" max="2245" width="9.81640625" style="1" customWidth="1"/>
    <col min="2246" max="2492" width="9.1796875" style="1"/>
    <col min="2493" max="2493" width="51.1796875" style="1" customWidth="1"/>
    <col min="2494" max="2501" width="9.81640625" style="1" customWidth="1"/>
    <col min="2502" max="2748" width="9.1796875" style="1"/>
    <col min="2749" max="2749" width="51.1796875" style="1" customWidth="1"/>
    <col min="2750" max="2757" width="9.81640625" style="1" customWidth="1"/>
    <col min="2758" max="3004" width="9.1796875" style="1"/>
    <col min="3005" max="3005" width="51.1796875" style="1" customWidth="1"/>
    <col min="3006" max="3013" width="9.81640625" style="1" customWidth="1"/>
    <col min="3014" max="3260" width="9.1796875" style="1"/>
    <col min="3261" max="3261" width="51.1796875" style="1" customWidth="1"/>
    <col min="3262" max="3269" width="9.81640625" style="1" customWidth="1"/>
    <col min="3270" max="3516" width="9.1796875" style="1"/>
    <col min="3517" max="3517" width="51.1796875" style="1" customWidth="1"/>
    <col min="3518" max="3525" width="9.81640625" style="1" customWidth="1"/>
    <col min="3526" max="3772" width="9.1796875" style="1"/>
    <col min="3773" max="3773" width="51.1796875" style="1" customWidth="1"/>
    <col min="3774" max="3781" width="9.81640625" style="1" customWidth="1"/>
    <col min="3782" max="4028" width="9.1796875" style="1"/>
    <col min="4029" max="4029" width="51.1796875" style="1" customWidth="1"/>
    <col min="4030" max="4037" width="9.81640625" style="1" customWidth="1"/>
    <col min="4038" max="4284" width="9.1796875" style="1"/>
    <col min="4285" max="4285" width="51.1796875" style="1" customWidth="1"/>
    <col min="4286" max="4293" width="9.81640625" style="1" customWidth="1"/>
    <col min="4294" max="4540" width="9.1796875" style="1"/>
    <col min="4541" max="4541" width="51.1796875" style="1" customWidth="1"/>
    <col min="4542" max="4549" width="9.81640625" style="1" customWidth="1"/>
    <col min="4550" max="4796" width="9.1796875" style="1"/>
    <col min="4797" max="4797" width="51.1796875" style="1" customWidth="1"/>
    <col min="4798" max="4805" width="9.81640625" style="1" customWidth="1"/>
    <col min="4806" max="5052" width="9.1796875" style="1"/>
    <col min="5053" max="5053" width="51.1796875" style="1" customWidth="1"/>
    <col min="5054" max="5061" width="9.81640625" style="1" customWidth="1"/>
    <col min="5062" max="5308" width="9.1796875" style="1"/>
    <col min="5309" max="5309" width="51.1796875" style="1" customWidth="1"/>
    <col min="5310" max="5317" width="9.81640625" style="1" customWidth="1"/>
    <col min="5318" max="5564" width="9.1796875" style="1"/>
    <col min="5565" max="5565" width="51.1796875" style="1" customWidth="1"/>
    <col min="5566" max="5573" width="9.81640625" style="1" customWidth="1"/>
    <col min="5574" max="5820" width="9.1796875" style="1"/>
    <col min="5821" max="5821" width="51.1796875" style="1" customWidth="1"/>
    <col min="5822" max="5829" width="9.81640625" style="1" customWidth="1"/>
    <col min="5830" max="6076" width="9.1796875" style="1"/>
    <col min="6077" max="6077" width="51.1796875" style="1" customWidth="1"/>
    <col min="6078" max="6085" width="9.81640625" style="1" customWidth="1"/>
    <col min="6086" max="6332" width="9.1796875" style="1"/>
    <col min="6333" max="6333" width="51.1796875" style="1" customWidth="1"/>
    <col min="6334" max="6341" width="9.81640625" style="1" customWidth="1"/>
    <col min="6342" max="6588" width="9.1796875" style="1"/>
    <col min="6589" max="6589" width="51.1796875" style="1" customWidth="1"/>
    <col min="6590" max="6597" width="9.81640625" style="1" customWidth="1"/>
    <col min="6598" max="6844" width="9.1796875" style="1"/>
    <col min="6845" max="6845" width="51.1796875" style="1" customWidth="1"/>
    <col min="6846" max="6853" width="9.81640625" style="1" customWidth="1"/>
    <col min="6854" max="7100" width="9.1796875" style="1"/>
    <col min="7101" max="7101" width="51.1796875" style="1" customWidth="1"/>
    <col min="7102" max="7109" width="9.81640625" style="1" customWidth="1"/>
    <col min="7110" max="7356" width="9.1796875" style="1"/>
    <col min="7357" max="7357" width="51.1796875" style="1" customWidth="1"/>
    <col min="7358" max="7365" width="9.81640625" style="1" customWidth="1"/>
    <col min="7366" max="7612" width="9.1796875" style="1"/>
    <col min="7613" max="7613" width="51.1796875" style="1" customWidth="1"/>
    <col min="7614" max="7621" width="9.81640625" style="1" customWidth="1"/>
    <col min="7622" max="7868" width="9.1796875" style="1"/>
    <col min="7869" max="7869" width="51.1796875" style="1" customWidth="1"/>
    <col min="7870" max="7877" width="9.81640625" style="1" customWidth="1"/>
    <col min="7878" max="8124" width="9.1796875" style="1"/>
    <col min="8125" max="8125" width="51.1796875" style="1" customWidth="1"/>
    <col min="8126" max="8133" width="9.81640625" style="1" customWidth="1"/>
    <col min="8134" max="8380" width="9.1796875" style="1"/>
    <col min="8381" max="8381" width="51.1796875" style="1" customWidth="1"/>
    <col min="8382" max="8389" width="9.81640625" style="1" customWidth="1"/>
    <col min="8390" max="8636" width="9.1796875" style="1"/>
    <col min="8637" max="8637" width="51.1796875" style="1" customWidth="1"/>
    <col min="8638" max="8645" width="9.81640625" style="1" customWidth="1"/>
    <col min="8646" max="8892" width="9.1796875" style="1"/>
    <col min="8893" max="8893" width="51.1796875" style="1" customWidth="1"/>
    <col min="8894" max="8901" width="9.81640625" style="1" customWidth="1"/>
    <col min="8902" max="9148" width="9.1796875" style="1"/>
    <col min="9149" max="9149" width="51.1796875" style="1" customWidth="1"/>
    <col min="9150" max="9157" width="9.81640625" style="1" customWidth="1"/>
    <col min="9158" max="9404" width="9.1796875" style="1"/>
    <col min="9405" max="9405" width="51.1796875" style="1" customWidth="1"/>
    <col min="9406" max="9413" width="9.81640625" style="1" customWidth="1"/>
    <col min="9414" max="9660" width="9.1796875" style="1"/>
    <col min="9661" max="9661" width="51.1796875" style="1" customWidth="1"/>
    <col min="9662" max="9669" width="9.81640625" style="1" customWidth="1"/>
    <col min="9670" max="9916" width="9.1796875" style="1"/>
    <col min="9917" max="9917" width="51.1796875" style="1" customWidth="1"/>
    <col min="9918" max="9925" width="9.81640625" style="1" customWidth="1"/>
    <col min="9926" max="10172" width="9.1796875" style="1"/>
    <col min="10173" max="10173" width="51.1796875" style="1" customWidth="1"/>
    <col min="10174" max="10181" width="9.81640625" style="1" customWidth="1"/>
    <col min="10182" max="10428" width="9.1796875" style="1"/>
    <col min="10429" max="10429" width="51.1796875" style="1" customWidth="1"/>
    <col min="10430" max="10437" width="9.81640625" style="1" customWidth="1"/>
    <col min="10438" max="10684" width="9.1796875" style="1"/>
    <col min="10685" max="10685" width="51.1796875" style="1" customWidth="1"/>
    <col min="10686" max="10693" width="9.81640625" style="1" customWidth="1"/>
    <col min="10694" max="10940" width="9.1796875" style="1"/>
    <col min="10941" max="10941" width="51.1796875" style="1" customWidth="1"/>
    <col min="10942" max="10949" width="9.81640625" style="1" customWidth="1"/>
    <col min="10950" max="11196" width="9.1796875" style="1"/>
    <col min="11197" max="11197" width="51.1796875" style="1" customWidth="1"/>
    <col min="11198" max="11205" width="9.81640625" style="1" customWidth="1"/>
    <col min="11206" max="11452" width="9.1796875" style="1"/>
    <col min="11453" max="11453" width="51.1796875" style="1" customWidth="1"/>
    <col min="11454" max="11461" width="9.81640625" style="1" customWidth="1"/>
    <col min="11462" max="11708" width="9.1796875" style="1"/>
    <col min="11709" max="11709" width="51.1796875" style="1" customWidth="1"/>
    <col min="11710" max="11717" width="9.81640625" style="1" customWidth="1"/>
    <col min="11718" max="11964" width="9.1796875" style="1"/>
    <col min="11965" max="11965" width="51.1796875" style="1" customWidth="1"/>
    <col min="11966" max="11973" width="9.81640625" style="1" customWidth="1"/>
    <col min="11974" max="12220" width="9.1796875" style="1"/>
    <col min="12221" max="12221" width="51.1796875" style="1" customWidth="1"/>
    <col min="12222" max="12229" width="9.81640625" style="1" customWidth="1"/>
    <col min="12230" max="12476" width="9.1796875" style="1"/>
    <col min="12477" max="12477" width="51.1796875" style="1" customWidth="1"/>
    <col min="12478" max="12485" width="9.81640625" style="1" customWidth="1"/>
    <col min="12486" max="12732" width="9.1796875" style="1"/>
    <col min="12733" max="12733" width="51.1796875" style="1" customWidth="1"/>
    <col min="12734" max="12741" width="9.81640625" style="1" customWidth="1"/>
    <col min="12742" max="12988" width="9.1796875" style="1"/>
    <col min="12989" max="12989" width="51.1796875" style="1" customWidth="1"/>
    <col min="12990" max="12997" width="9.81640625" style="1" customWidth="1"/>
    <col min="12998" max="13244" width="9.1796875" style="1"/>
    <col min="13245" max="13245" width="51.1796875" style="1" customWidth="1"/>
    <col min="13246" max="13253" width="9.81640625" style="1" customWidth="1"/>
    <col min="13254" max="13500" width="9.1796875" style="1"/>
    <col min="13501" max="13501" width="51.1796875" style="1" customWidth="1"/>
    <col min="13502" max="13509" width="9.81640625" style="1" customWidth="1"/>
    <col min="13510" max="13756" width="9.1796875" style="1"/>
    <col min="13757" max="13757" width="51.1796875" style="1" customWidth="1"/>
    <col min="13758" max="13765" width="9.81640625" style="1" customWidth="1"/>
    <col min="13766" max="14012" width="9.1796875" style="1"/>
    <col min="14013" max="14013" width="51.1796875" style="1" customWidth="1"/>
    <col min="14014" max="14021" width="9.81640625" style="1" customWidth="1"/>
    <col min="14022" max="14268" width="9.1796875" style="1"/>
    <col min="14269" max="14269" width="51.1796875" style="1" customWidth="1"/>
    <col min="14270" max="14277" width="9.81640625" style="1" customWidth="1"/>
    <col min="14278" max="14524" width="9.1796875" style="1"/>
    <col min="14525" max="14525" width="51.1796875" style="1" customWidth="1"/>
    <col min="14526" max="14533" width="9.81640625" style="1" customWidth="1"/>
    <col min="14534" max="14780" width="9.1796875" style="1"/>
    <col min="14781" max="14781" width="51.1796875" style="1" customWidth="1"/>
    <col min="14782" max="14789" width="9.81640625" style="1" customWidth="1"/>
    <col min="14790" max="15036" width="9.1796875" style="1"/>
    <col min="15037" max="15037" width="51.1796875" style="1" customWidth="1"/>
    <col min="15038" max="15045" width="9.81640625" style="1" customWidth="1"/>
    <col min="15046" max="15292" width="9.1796875" style="1"/>
    <col min="15293" max="15293" width="51.1796875" style="1" customWidth="1"/>
    <col min="15294" max="15301" width="9.81640625" style="1" customWidth="1"/>
    <col min="15302" max="15548" width="9.1796875" style="1"/>
    <col min="15549" max="15549" width="51.1796875" style="1" customWidth="1"/>
    <col min="15550" max="15557" width="9.81640625" style="1" customWidth="1"/>
    <col min="15558" max="15804" width="9.1796875" style="1"/>
    <col min="15805" max="15805" width="51.1796875" style="1" customWidth="1"/>
    <col min="15806" max="15813" width="9.81640625" style="1" customWidth="1"/>
    <col min="15814" max="16060" width="9.1796875" style="1"/>
    <col min="16061" max="16061" width="51.1796875" style="1" customWidth="1"/>
    <col min="16062" max="16069" width="9.81640625" style="1" customWidth="1"/>
    <col min="16070" max="16384" width="9.1796875" style="1"/>
  </cols>
  <sheetData>
    <row r="1" spans="2:9" ht="14" x14ac:dyDescent="0.3">
      <c r="H1" s="36" t="s">
        <v>170</v>
      </c>
    </row>
    <row r="2" spans="2:9" ht="28.5" customHeight="1" x14ac:dyDescent="0.3">
      <c r="B2" s="181" t="s">
        <v>171</v>
      </c>
      <c r="C2" s="181"/>
      <c r="D2" s="181"/>
      <c r="E2" s="181"/>
      <c r="F2" s="181"/>
      <c r="G2" s="181"/>
      <c r="H2" s="181"/>
    </row>
    <row r="3" spans="2:9" x14ac:dyDescent="0.3">
      <c r="B3" s="182">
        <v>2021</v>
      </c>
      <c r="C3" s="182"/>
      <c r="D3" s="182"/>
      <c r="E3" s="182"/>
      <c r="F3" s="182"/>
      <c r="G3" s="182"/>
      <c r="H3" s="182"/>
    </row>
    <row r="4" spans="2:9" ht="15" customHeight="1" x14ac:dyDescent="0.3">
      <c r="B4" s="10" t="s">
        <v>115</v>
      </c>
      <c r="C4" s="11"/>
      <c r="D4" s="11"/>
      <c r="E4" s="11"/>
      <c r="F4" s="11"/>
      <c r="G4" s="11"/>
      <c r="H4" s="11"/>
    </row>
    <row r="5" spans="2:9" ht="17.5" customHeight="1" x14ac:dyDescent="0.3">
      <c r="B5" s="45" t="s">
        <v>76</v>
      </c>
      <c r="C5" s="191" t="s">
        <v>0</v>
      </c>
      <c r="D5" s="192" t="s">
        <v>54</v>
      </c>
      <c r="E5" s="192" t="s">
        <v>44</v>
      </c>
      <c r="F5" s="192" t="s">
        <v>45</v>
      </c>
      <c r="G5" s="192" t="s">
        <v>55</v>
      </c>
      <c r="H5" s="192" t="s">
        <v>56</v>
      </c>
    </row>
    <row r="6" spans="2:9" ht="15" customHeight="1" x14ac:dyDescent="0.3">
      <c r="B6" s="92" t="s">
        <v>46</v>
      </c>
      <c r="C6" s="193"/>
      <c r="D6" s="194"/>
      <c r="E6" s="194"/>
      <c r="F6" s="194"/>
      <c r="G6" s="194"/>
      <c r="H6" s="194"/>
    </row>
    <row r="7" spans="2:9" ht="14" customHeight="1" x14ac:dyDescent="0.3">
      <c r="B7" s="40" t="s">
        <v>0</v>
      </c>
      <c r="C7" s="65">
        <f>+'Q12'!C7/'Q2'!C7*100</f>
        <v>35.6861458324057</v>
      </c>
      <c r="D7" s="65">
        <f>+'Q12'!D7/'Q2'!D7*100</f>
        <v>10.672140205131713</v>
      </c>
      <c r="E7" s="65">
        <f>+'Q12'!E7/'Q2'!E7*100</f>
        <v>24.249777968500045</v>
      </c>
      <c r="F7" s="65">
        <f>+'Q12'!F7/'Q2'!F7*100</f>
        <v>41.38480637893818</v>
      </c>
      <c r="G7" s="65">
        <f>+'Q12'!G7/'Q2'!G7*100</f>
        <v>51.080402132136072</v>
      </c>
      <c r="H7" s="65">
        <f>+'Q12'!H7/'Q2'!H7*100</f>
        <v>56.246217409197655</v>
      </c>
    </row>
    <row r="8" spans="2:9" ht="14" customHeight="1" x14ac:dyDescent="0.3">
      <c r="B8" s="10" t="s">
        <v>53</v>
      </c>
      <c r="C8" s="65">
        <f>+'Q12'!C8/'Q2'!C8*100</f>
        <v>17.568004705190411</v>
      </c>
      <c r="D8" s="12">
        <f>+'Q12'!D8/'Q2'!D8*100</f>
        <v>7.882312950863013</v>
      </c>
      <c r="E8" s="12">
        <f>+'Q12'!E8/'Q2'!E8*100</f>
        <v>15.616065350578626</v>
      </c>
      <c r="F8" s="12">
        <f>+'Q12'!F8/'Q2'!F8*100</f>
        <v>26.79668524074868</v>
      </c>
      <c r="G8" s="12">
        <f>+'Q12'!G8/'Q2'!G8*100</f>
        <v>35.199108883319411</v>
      </c>
      <c r="H8" s="12">
        <f>+'Q12'!H8/'Q2'!H8*100</f>
        <v>73.59874279727606</v>
      </c>
    </row>
    <row r="9" spans="2:9" ht="14" customHeight="1" x14ac:dyDescent="0.3">
      <c r="B9" s="10" t="s">
        <v>47</v>
      </c>
      <c r="C9" s="65">
        <f>+'Q12'!C9/'Q2'!C9*100</f>
        <v>44.026763990267639</v>
      </c>
      <c r="D9" s="12">
        <f>+'Q12'!D9/'Q2'!D9*100</f>
        <v>17.732558139534884</v>
      </c>
      <c r="E9" s="12">
        <f>+'Q12'!E9/'Q2'!E9*100</f>
        <v>29.849310676498881</v>
      </c>
      <c r="F9" s="12">
        <f>+'Q12'!F9/'Q2'!F9*100</f>
        <v>45.028409090909086</v>
      </c>
      <c r="G9" s="12">
        <f>+'Q12'!G9/'Q2'!G9*100</f>
        <v>45.840130505709624</v>
      </c>
      <c r="H9" s="12">
        <f>+'Q12'!H9/'Q2'!H9*100</f>
        <v>94.717261904761912</v>
      </c>
    </row>
    <row r="10" spans="2:9" ht="14" customHeight="1" x14ac:dyDescent="0.3">
      <c r="B10" s="10" t="s">
        <v>48</v>
      </c>
      <c r="C10" s="65">
        <f>+'Q12'!C10/'Q2'!C10*100</f>
        <v>40.030064204358325</v>
      </c>
      <c r="D10" s="12">
        <f>+'Q12'!D10/'Q2'!D10*100</f>
        <v>9.4925874487258159</v>
      </c>
      <c r="E10" s="12">
        <f>+'Q12'!E10/'Q2'!E10*100</f>
        <v>23.647322844822522</v>
      </c>
      <c r="F10" s="12">
        <f>+'Q12'!F10/'Q2'!F10*100</f>
        <v>44.709685266269979</v>
      </c>
      <c r="G10" s="12">
        <f>+'Q12'!G10/'Q2'!G10*100</f>
        <v>59.111435266367685</v>
      </c>
      <c r="H10" s="12">
        <f>+'Q12'!H10/'Q2'!H10*100</f>
        <v>63.81146546284161</v>
      </c>
    </row>
    <row r="11" spans="2:9" s="98" customFormat="1" ht="14" hidden="1" customHeight="1" outlineLevel="1" x14ac:dyDescent="0.35">
      <c r="B11" s="99" t="s">
        <v>290</v>
      </c>
      <c r="C11" s="119">
        <f>+'Q12'!C11/'Q2'!C11*100</f>
        <v>44.26574918653651</v>
      </c>
      <c r="D11" s="118">
        <f>+'Q12'!D11/'Q2'!D11*100</f>
        <v>8.9888737068124147</v>
      </c>
      <c r="E11" s="118">
        <f>+'Q12'!E11/'Q2'!E11*100</f>
        <v>24.717390301296543</v>
      </c>
      <c r="F11" s="118">
        <f>+'Q12'!F11/'Q2'!F11*100</f>
        <v>56.688648139425347</v>
      </c>
      <c r="G11" s="118">
        <f>+'Q12'!G11/'Q2'!G11*100</f>
        <v>66.249038355863277</v>
      </c>
      <c r="H11" s="118">
        <f>+'Q12'!H11/'Q2'!H11*100</f>
        <v>75.888862726630563</v>
      </c>
      <c r="I11" s="14"/>
    </row>
    <row r="12" spans="2:9" s="98" customFormat="1" ht="14" hidden="1" customHeight="1" outlineLevel="1" x14ac:dyDescent="0.35">
      <c r="B12" s="99" t="s">
        <v>291</v>
      </c>
      <c r="C12" s="119">
        <f>+'Q12'!C12/'Q2'!C12*100</f>
        <v>51.465570719602979</v>
      </c>
      <c r="D12" s="118">
        <f>+'Q12'!D12/'Q2'!D12*100</f>
        <v>8.7281795511221958</v>
      </c>
      <c r="E12" s="118">
        <f>+'Q12'!E12/'Q2'!E12*100</f>
        <v>35.117422173675585</v>
      </c>
      <c r="F12" s="118">
        <f>+'Q12'!F12/'Q2'!F12*100</f>
        <v>47.139268769187829</v>
      </c>
      <c r="G12" s="118">
        <f>+'Q12'!G12/'Q2'!G12*100</f>
        <v>71.004942339373969</v>
      </c>
      <c r="H12" s="118">
        <f>+'Q12'!H12/'Q2'!H12*100</f>
        <v>81.385055975006509</v>
      </c>
      <c r="I12" s="14"/>
    </row>
    <row r="13" spans="2:9" s="98" customFormat="1" ht="14" hidden="1" customHeight="1" outlineLevel="1" x14ac:dyDescent="0.35">
      <c r="B13" s="99" t="s">
        <v>292</v>
      </c>
      <c r="C13" s="119">
        <f>+'Q12'!C13/'Q2'!C13*100</f>
        <v>91.612903225806448</v>
      </c>
      <c r="D13" s="140" t="s">
        <v>100</v>
      </c>
      <c r="E13" s="140" t="s">
        <v>100</v>
      </c>
      <c r="F13" s="140" t="s">
        <v>100</v>
      </c>
      <c r="G13" s="118">
        <f>+'Q12'!G13/'Q2'!G13*100</f>
        <v>91.612903225806448</v>
      </c>
      <c r="H13" s="140" t="s">
        <v>100</v>
      </c>
      <c r="I13" s="14"/>
    </row>
    <row r="14" spans="2:9" s="98" customFormat="1" ht="14" hidden="1" customHeight="1" outlineLevel="1" x14ac:dyDescent="0.35">
      <c r="B14" s="99" t="s">
        <v>293</v>
      </c>
      <c r="C14" s="119">
        <f>+'Q12'!C14/'Q2'!C14*100</f>
        <v>32.956003901637658</v>
      </c>
      <c r="D14" s="118">
        <f>+'Q12'!D14/'Q2'!D14*100</f>
        <v>7.603041216486595</v>
      </c>
      <c r="E14" s="118">
        <f>+'Q12'!E14/'Q2'!E14*100</f>
        <v>18.367772907534963</v>
      </c>
      <c r="F14" s="118">
        <f>+'Q12'!F14/'Q2'!F14*100</f>
        <v>38.60478359908884</v>
      </c>
      <c r="G14" s="118">
        <f>+'Q12'!G14/'Q2'!G14*100</f>
        <v>38.136377661215676</v>
      </c>
      <c r="H14" s="118">
        <f>+'Q12'!H14/'Q2'!H14*100</f>
        <v>47.300855826201449</v>
      </c>
      <c r="I14" s="14"/>
    </row>
    <row r="15" spans="2:9" s="98" customFormat="1" ht="14" hidden="1" customHeight="1" outlineLevel="1" x14ac:dyDescent="0.35">
      <c r="B15" s="99" t="s">
        <v>294</v>
      </c>
      <c r="C15" s="119">
        <f>+'Q12'!C15/'Q2'!C15*100</f>
        <v>21.926576144104605</v>
      </c>
      <c r="D15" s="118">
        <f>+'Q12'!D15/'Q2'!D15*100</f>
        <v>4.6511627906976747</v>
      </c>
      <c r="E15" s="118">
        <f>+'Q12'!E15/'Q2'!E15*100</f>
        <v>9.9900019996000804</v>
      </c>
      <c r="F15" s="118">
        <f>+'Q12'!F15/'Q2'!F15*100</f>
        <v>30.412318913990475</v>
      </c>
      <c r="G15" s="118">
        <f>+'Q12'!G15/'Q2'!G15*100</f>
        <v>42.023587833643703</v>
      </c>
      <c r="H15" s="118">
        <f>+'Q12'!H15/'Q2'!H15*100</f>
        <v>67.967479674796749</v>
      </c>
      <c r="I15" s="14"/>
    </row>
    <row r="16" spans="2:9" s="98" customFormat="1" ht="14" hidden="1" customHeight="1" outlineLevel="1" x14ac:dyDescent="0.35">
      <c r="B16" s="99" t="s">
        <v>295</v>
      </c>
      <c r="C16" s="119">
        <f>+'Q12'!C16/'Q2'!C16*100</f>
        <v>21.052114060963621</v>
      </c>
      <c r="D16" s="118">
        <f>+'Q12'!D16/'Q2'!D16*100</f>
        <v>4.0561031084154662</v>
      </c>
      <c r="E16" s="118">
        <f>+'Q12'!E16/'Q2'!E16*100</f>
        <v>9.4349887308618943</v>
      </c>
      <c r="F16" s="118">
        <f>+'Q12'!F16/'Q2'!F16*100</f>
        <v>22.536547260350407</v>
      </c>
      <c r="G16" s="118">
        <f>+'Q12'!G16/'Q2'!G16*100</f>
        <v>31.55018694276675</v>
      </c>
      <c r="H16" s="118">
        <f>+'Q12'!H16/'Q2'!H16*100</f>
        <v>55.799788135593218</v>
      </c>
      <c r="I16" s="14"/>
    </row>
    <row r="17" spans="2:9" s="98" customFormat="1" ht="14" hidden="1" customHeight="1" outlineLevel="1" x14ac:dyDescent="0.35">
      <c r="B17" s="99" t="s">
        <v>296</v>
      </c>
      <c r="C17" s="119">
        <f>+'Q12'!C17/'Q2'!C17*100</f>
        <v>31.160807518273582</v>
      </c>
      <c r="D17" s="118">
        <f>+'Q12'!D17/'Q2'!D17*100</f>
        <v>10.196616369455876</v>
      </c>
      <c r="E17" s="118">
        <f>+'Q12'!E17/'Q2'!E17*100</f>
        <v>27.279596977329973</v>
      </c>
      <c r="F17" s="118">
        <f>+'Q12'!F17/'Q2'!F17*100</f>
        <v>45.421607378129117</v>
      </c>
      <c r="G17" s="118">
        <f>+'Q12'!G17/'Q2'!G17*100</f>
        <v>60.035603026257235</v>
      </c>
      <c r="H17" s="118">
        <f>+'Q12'!H17/'Q2'!H17*100</f>
        <v>18.843045512547853</v>
      </c>
      <c r="I17" s="14"/>
    </row>
    <row r="18" spans="2:9" s="98" customFormat="1" ht="14" hidden="1" customHeight="1" outlineLevel="1" x14ac:dyDescent="0.35">
      <c r="B18" s="99" t="s">
        <v>297</v>
      </c>
      <c r="C18" s="119">
        <f>+'Q12'!C18/'Q2'!C18*100</f>
        <v>51.838634600465468</v>
      </c>
      <c r="D18" s="118">
        <f>+'Q12'!D18/'Q2'!D18*100</f>
        <v>10.671256454388985</v>
      </c>
      <c r="E18" s="118">
        <f>+'Q12'!E18/'Q2'!E18*100</f>
        <v>31.814273430782457</v>
      </c>
      <c r="F18" s="118">
        <f>+'Q12'!F18/'Q2'!F18*100</f>
        <v>61.512853708156086</v>
      </c>
      <c r="G18" s="118">
        <f>+'Q12'!G18/'Q2'!G18*100</f>
        <v>50.607006590357258</v>
      </c>
      <c r="H18" s="118">
        <f>+'Q12'!H18/'Q2'!H18*100</f>
        <v>64.678086237448312</v>
      </c>
      <c r="I18" s="14"/>
    </row>
    <row r="19" spans="2:9" s="98" customFormat="1" ht="14" hidden="1" customHeight="1" outlineLevel="1" x14ac:dyDescent="0.35">
      <c r="B19" s="99" t="s">
        <v>298</v>
      </c>
      <c r="C19" s="119">
        <f>+'Q12'!C19/'Q2'!C19*100</f>
        <v>31.395902810862314</v>
      </c>
      <c r="D19" s="118">
        <f>+'Q12'!D19/'Q2'!D19*100</f>
        <v>9.2575187969924819</v>
      </c>
      <c r="E19" s="118">
        <f>+'Q12'!E19/'Q2'!E19*100</f>
        <v>24.76894639556377</v>
      </c>
      <c r="F19" s="118">
        <f>+'Q12'!F19/'Q2'!F19*100</f>
        <v>44.828990228013026</v>
      </c>
      <c r="G19" s="118">
        <f>+'Q12'!G19/'Q2'!G19*100</f>
        <v>33.876221498371336</v>
      </c>
      <c r="H19" s="118">
        <f>+'Q12'!H19/'Q2'!H19*100</f>
        <v>93.469387755102034</v>
      </c>
      <c r="I19" s="14"/>
    </row>
    <row r="20" spans="2:9" s="98" customFormat="1" ht="14" hidden="1" customHeight="1" outlineLevel="1" x14ac:dyDescent="0.35">
      <c r="B20" s="99" t="s">
        <v>299</v>
      </c>
      <c r="C20" s="119">
        <f>+'Q12'!C20/'Q2'!C20*100</f>
        <v>71.341925701288858</v>
      </c>
      <c r="D20" s="140" t="s">
        <v>100</v>
      </c>
      <c r="E20" s="118">
        <f>+'Q12'!E20/'Q2'!E20*100</f>
        <v>26.966292134831459</v>
      </c>
      <c r="F20" s="140" t="s">
        <v>100</v>
      </c>
      <c r="G20" s="140" t="s">
        <v>100</v>
      </c>
      <c r="H20" s="118">
        <f>+'Q12'!H20/'Q2'!H20*100</f>
        <v>75.287356321839084</v>
      </c>
      <c r="I20" s="14"/>
    </row>
    <row r="21" spans="2:9" s="98" customFormat="1" ht="14" hidden="1" customHeight="1" outlineLevel="1" x14ac:dyDescent="0.35">
      <c r="B21" s="99" t="s">
        <v>300</v>
      </c>
      <c r="C21" s="119">
        <f>+'Q12'!C21/'Q2'!C21*100</f>
        <v>59.131905298759868</v>
      </c>
      <c r="D21" s="118">
        <f>+'Q12'!D21/'Q2'!D21*100</f>
        <v>20.291616038882136</v>
      </c>
      <c r="E21" s="118">
        <f>+'Q12'!E21/'Q2'!E21*100</f>
        <v>47.829964328180736</v>
      </c>
      <c r="F21" s="118">
        <f>+'Q12'!F21/'Q2'!F21*100</f>
        <v>63.374485596707821</v>
      </c>
      <c r="G21" s="118">
        <f>+'Q12'!G21/'Q2'!G21*100</f>
        <v>83.089214380825567</v>
      </c>
      <c r="H21" s="118">
        <f>+'Q12'!H21/'Q2'!H21*100</f>
        <v>66.72816728167281</v>
      </c>
      <c r="I21" s="14"/>
    </row>
    <row r="22" spans="2:9" s="98" customFormat="1" ht="14" hidden="1" customHeight="1" outlineLevel="1" x14ac:dyDescent="0.35">
      <c r="B22" s="99" t="s">
        <v>301</v>
      </c>
      <c r="C22" s="119">
        <f>+'Q12'!C22/'Q2'!C22*100</f>
        <v>76.13305613305613</v>
      </c>
      <c r="D22" s="118">
        <f>+'Q12'!D22/'Q2'!D22*100</f>
        <v>29.444444444444446</v>
      </c>
      <c r="E22" s="118">
        <f>+'Q12'!E22/'Q2'!E22*100</f>
        <v>54.969879518072283</v>
      </c>
      <c r="F22" s="118">
        <f>+'Q12'!F22/'Q2'!F22*100</f>
        <v>71.112623341272538</v>
      </c>
      <c r="G22" s="118">
        <f>+'Q12'!G22/'Q2'!G22*100</f>
        <v>80.537772087067864</v>
      </c>
      <c r="H22" s="118">
        <f>+'Q12'!H22/'Q2'!H22*100</f>
        <v>83.829421866056094</v>
      </c>
      <c r="I22" s="14"/>
    </row>
    <row r="23" spans="2:9" s="98" customFormat="1" ht="14" hidden="1" customHeight="1" outlineLevel="1" x14ac:dyDescent="0.35">
      <c r="B23" s="99" t="s">
        <v>302</v>
      </c>
      <c r="C23" s="119">
        <f>+'Q12'!C23/'Q2'!C23*100</f>
        <v>61.031606077048295</v>
      </c>
      <c r="D23" s="118">
        <f>+'Q12'!D23/'Q2'!D23*100</f>
        <v>17.623762376237622</v>
      </c>
      <c r="E23" s="118">
        <f>+'Q12'!E23/'Q2'!E23*100</f>
        <v>36.302160646544614</v>
      </c>
      <c r="F23" s="118">
        <f>+'Q12'!F23/'Q2'!F23*100</f>
        <v>60.482529118136441</v>
      </c>
      <c r="G23" s="118">
        <f>+'Q12'!G23/'Q2'!G23*100</f>
        <v>79.126875852660305</v>
      </c>
      <c r="H23" s="118">
        <f>+'Q12'!H23/'Q2'!H23*100</f>
        <v>81.458966565349542</v>
      </c>
      <c r="I23" s="14"/>
    </row>
    <row r="24" spans="2:9" s="98" customFormat="1" ht="14" hidden="1" customHeight="1" outlineLevel="1" x14ac:dyDescent="0.35">
      <c r="B24" s="99" t="s">
        <v>303</v>
      </c>
      <c r="C24" s="119">
        <f>+'Q12'!C24/'Q2'!C24*100</f>
        <v>34.223615356717268</v>
      </c>
      <c r="D24" s="118">
        <f>+'Q12'!D24/'Q2'!D24*100</f>
        <v>9.1956967213114744</v>
      </c>
      <c r="E24" s="118">
        <f>+'Q12'!E24/'Q2'!E24*100</f>
        <v>26.277298120873539</v>
      </c>
      <c r="F24" s="118">
        <f>+'Q12'!F24/'Q2'!F24*100</f>
        <v>41.190382341348048</v>
      </c>
      <c r="G24" s="118">
        <f>+'Q12'!G24/'Q2'!G24*100</f>
        <v>46.628216503992903</v>
      </c>
      <c r="H24" s="118">
        <f>+'Q12'!H24/'Q2'!H24*100</f>
        <v>34.905660377358487</v>
      </c>
      <c r="I24" s="14"/>
    </row>
    <row r="25" spans="2:9" s="98" customFormat="1" ht="14" hidden="1" customHeight="1" outlineLevel="1" x14ac:dyDescent="0.35">
      <c r="B25" s="99" t="s">
        <v>304</v>
      </c>
      <c r="C25" s="119">
        <f>+'Q12'!C25/'Q2'!C25*100</f>
        <v>55.3775487340354</v>
      </c>
      <c r="D25" s="118">
        <f>+'Q12'!D25/'Q2'!D25*100</f>
        <v>13.680781758957655</v>
      </c>
      <c r="E25" s="118">
        <f>+'Q12'!E25/'Q2'!E25*100</f>
        <v>33.896185115697307</v>
      </c>
      <c r="F25" s="118">
        <f>+'Q12'!F25/'Q2'!F25*100</f>
        <v>61.466385570391189</v>
      </c>
      <c r="G25" s="118">
        <f>+'Q12'!G25/'Q2'!G25*100</f>
        <v>68.293795620437962</v>
      </c>
      <c r="H25" s="118">
        <f>+'Q12'!H25/'Q2'!H25*100</f>
        <v>42.57602862254025</v>
      </c>
      <c r="I25" s="14"/>
    </row>
    <row r="26" spans="2:9" s="98" customFormat="1" ht="14" hidden="1" customHeight="1" outlineLevel="1" x14ac:dyDescent="0.35">
      <c r="B26" s="99" t="s">
        <v>305</v>
      </c>
      <c r="C26" s="119">
        <f>+'Q12'!C26/'Q2'!C26*100</f>
        <v>34.545052831316688</v>
      </c>
      <c r="D26" s="118">
        <f>+'Q12'!D26/'Q2'!D26*100</f>
        <v>11.546771225094023</v>
      </c>
      <c r="E26" s="118">
        <f>+'Q12'!E26/'Q2'!E26*100</f>
        <v>29.426644182124789</v>
      </c>
      <c r="F26" s="118">
        <f>+'Q12'!F26/'Q2'!F26*100</f>
        <v>44.932709813300967</v>
      </c>
      <c r="G26" s="118">
        <f>+'Q12'!G26/'Q2'!G26*100</f>
        <v>51.235584843492589</v>
      </c>
      <c r="H26" s="118">
        <f>+'Q12'!H26/'Q2'!H26*100</f>
        <v>54.159974301317057</v>
      </c>
      <c r="I26" s="14"/>
    </row>
    <row r="27" spans="2:9" s="98" customFormat="1" ht="14" hidden="1" customHeight="1" outlineLevel="1" x14ac:dyDescent="0.35">
      <c r="B27" s="99" t="s">
        <v>306</v>
      </c>
      <c r="C27" s="119">
        <f>+'Q12'!C27/'Q2'!C27*100</f>
        <v>65.890128046261879</v>
      </c>
      <c r="D27" s="118">
        <f>+'Q12'!D27/'Q2'!D27*100</f>
        <v>13.445378151260504</v>
      </c>
      <c r="E27" s="118">
        <f>+'Q12'!E27/'Q2'!E27*100</f>
        <v>51.787198669991682</v>
      </c>
      <c r="F27" s="118">
        <f>+'Q12'!F27/'Q2'!F27*100</f>
        <v>42.072936660268709</v>
      </c>
      <c r="G27" s="118">
        <f>+'Q12'!G27/'Q2'!G27*100</f>
        <v>71.678832116788314</v>
      </c>
      <c r="H27" s="118">
        <f>+'Q12'!H27/'Q2'!H27*100</f>
        <v>77.759696229997289</v>
      </c>
      <c r="I27" s="14"/>
    </row>
    <row r="28" spans="2:9" s="98" customFormat="1" ht="14" hidden="1" customHeight="1" outlineLevel="1" x14ac:dyDescent="0.35">
      <c r="B28" s="99" t="s">
        <v>307</v>
      </c>
      <c r="C28" s="119">
        <f>+'Q12'!C28/'Q2'!C28*100</f>
        <v>59.959441189725105</v>
      </c>
      <c r="D28" s="118">
        <f>+'Q12'!D28/'Q2'!D28*100</f>
        <v>11.904761904761903</v>
      </c>
      <c r="E28" s="118">
        <f>+'Q12'!E28/'Q2'!E28*100</f>
        <v>32.01255394272264</v>
      </c>
      <c r="F28" s="118">
        <f>+'Q12'!F28/'Q2'!F28*100</f>
        <v>57.637926254505132</v>
      </c>
      <c r="G28" s="118">
        <f>+'Q12'!G28/'Q2'!G28*100</f>
        <v>76.20338983050847</v>
      </c>
      <c r="H28" s="118">
        <f>+'Q12'!H28/'Q2'!H28*100</f>
        <v>66.826332596413664</v>
      </c>
      <c r="I28" s="14"/>
    </row>
    <row r="29" spans="2:9" s="98" customFormat="1" ht="14" hidden="1" customHeight="1" outlineLevel="1" x14ac:dyDescent="0.35">
      <c r="B29" s="99" t="s">
        <v>308</v>
      </c>
      <c r="C29" s="119">
        <f>+'Q12'!C29/'Q2'!C29*100</f>
        <v>42.153053651722182</v>
      </c>
      <c r="D29" s="118">
        <f>+'Q12'!D29/'Q2'!D29*100</f>
        <v>13.718820861678005</v>
      </c>
      <c r="E29" s="118">
        <f>+'Q12'!E29/'Q2'!E29*100</f>
        <v>31.167838581473557</v>
      </c>
      <c r="F29" s="118">
        <f>+'Q12'!F29/'Q2'!F29*100</f>
        <v>44.269060146497473</v>
      </c>
      <c r="G29" s="118">
        <f>+'Q12'!G29/'Q2'!G29*100</f>
        <v>60.688550840672541</v>
      </c>
      <c r="H29" s="118">
        <f>+'Q12'!H29/'Q2'!H29*100</f>
        <v>63.569281224378251</v>
      </c>
      <c r="I29" s="14"/>
    </row>
    <row r="30" spans="2:9" s="98" customFormat="1" ht="14" hidden="1" customHeight="1" outlineLevel="1" x14ac:dyDescent="0.35">
      <c r="B30" s="99" t="s">
        <v>309</v>
      </c>
      <c r="C30" s="119">
        <f>+'Q12'!C30/'Q2'!C30*100</f>
        <v>62.118983094592849</v>
      </c>
      <c r="D30" s="118">
        <f>+'Q12'!D30/'Q2'!D30*100</f>
        <v>16.129032258064516</v>
      </c>
      <c r="E30" s="118">
        <f>+'Q12'!E30/'Q2'!E30*100</f>
        <v>38.438133874239348</v>
      </c>
      <c r="F30" s="118">
        <f>+'Q12'!F30/'Q2'!F30*100</f>
        <v>57.237660721692244</v>
      </c>
      <c r="G30" s="118">
        <f>+'Q12'!G30/'Q2'!G30*100</f>
        <v>66.851090736642433</v>
      </c>
      <c r="H30" s="118">
        <f>+'Q12'!H30/'Q2'!H30*100</f>
        <v>65.482434874597786</v>
      </c>
      <c r="I30" s="14"/>
    </row>
    <row r="31" spans="2:9" s="98" customFormat="1" ht="14" hidden="1" customHeight="1" outlineLevel="1" x14ac:dyDescent="0.35">
      <c r="B31" s="99" t="s">
        <v>310</v>
      </c>
      <c r="C31" s="119">
        <f>+'Q12'!C31/'Q2'!C31*100</f>
        <v>48.766025641025642</v>
      </c>
      <c r="D31" s="118">
        <f>+'Q12'!D31/'Q2'!D31*100</f>
        <v>16.872427983539097</v>
      </c>
      <c r="E31" s="118">
        <f>+'Q12'!E31/'Q2'!E31*100</f>
        <v>29.937106918238992</v>
      </c>
      <c r="F31" s="118">
        <f>+'Q12'!F31/'Q2'!F31*100</f>
        <v>56.79442508710801</v>
      </c>
      <c r="G31" s="118">
        <f>+'Q12'!G31/'Q2'!G31*100</f>
        <v>85.729967069154782</v>
      </c>
      <c r="H31" s="118">
        <f>+'Q12'!H31/'Q2'!H31*100</f>
        <v>30.210772833723652</v>
      </c>
      <c r="I31" s="14"/>
    </row>
    <row r="32" spans="2:9" s="98" customFormat="1" ht="14" hidden="1" customHeight="1" outlineLevel="1" x14ac:dyDescent="0.35">
      <c r="B32" s="99" t="s">
        <v>311</v>
      </c>
      <c r="C32" s="119">
        <f>+'Q12'!C32/'Q2'!C32*100</f>
        <v>28.836273488305249</v>
      </c>
      <c r="D32" s="118">
        <f>+'Q12'!D32/'Q2'!D32*100</f>
        <v>5.5022518112394749</v>
      </c>
      <c r="E32" s="118">
        <f>+'Q12'!E32/'Q2'!E32*100</f>
        <v>15.416392826964604</v>
      </c>
      <c r="F32" s="118">
        <f>+'Q12'!F32/'Q2'!F32*100</f>
        <v>35.570739549839232</v>
      </c>
      <c r="G32" s="118">
        <f>+'Q12'!G32/'Q2'!G32*100</f>
        <v>55.004955401387512</v>
      </c>
      <c r="H32" s="118">
        <f>+'Q12'!H32/'Q2'!H32*100</f>
        <v>80.316490838423093</v>
      </c>
      <c r="I32" s="14"/>
    </row>
    <row r="33" spans="2:9" s="98" customFormat="1" ht="14" hidden="1" customHeight="1" outlineLevel="1" x14ac:dyDescent="0.35">
      <c r="B33" s="99" t="s">
        <v>312</v>
      </c>
      <c r="C33" s="119">
        <f>+'Q12'!C33/'Q2'!C33*100</f>
        <v>30.479932641032836</v>
      </c>
      <c r="D33" s="118">
        <f>+'Q12'!D33/'Q2'!D33*100</f>
        <v>8.257345491388044</v>
      </c>
      <c r="E33" s="118">
        <f>+'Q12'!E33/'Q2'!E33*100</f>
        <v>21.730265074279057</v>
      </c>
      <c r="F33" s="118">
        <f>+'Q12'!F33/'Q2'!F33*100</f>
        <v>38.810779144698301</v>
      </c>
      <c r="G33" s="118">
        <f>+'Q12'!G33/'Q2'!G33*100</f>
        <v>40.07434944237918</v>
      </c>
      <c r="H33" s="118">
        <f>+'Q12'!H33/'Q2'!H33*100</f>
        <v>92.734225621414907</v>
      </c>
      <c r="I33" s="14"/>
    </row>
    <row r="34" spans="2:9" s="98" customFormat="1" ht="14" hidden="1" customHeight="1" outlineLevel="1" x14ac:dyDescent="0.35">
      <c r="B34" s="99" t="s">
        <v>313</v>
      </c>
      <c r="C34" s="119">
        <f>+'Q12'!C34/'Q2'!C34*100</f>
        <v>37.03011317704123</v>
      </c>
      <c r="D34" s="118">
        <f>+'Q12'!D34/'Q2'!D34*100</f>
        <v>13.254877671105605</v>
      </c>
      <c r="E34" s="118">
        <f>+'Q12'!E34/'Q2'!E34*100</f>
        <v>28.828294803398535</v>
      </c>
      <c r="F34" s="118">
        <f>+'Q12'!F34/'Q2'!F34*100</f>
        <v>58.059738336213286</v>
      </c>
      <c r="G34" s="118">
        <f>+'Q12'!G34/'Q2'!G34*100</f>
        <v>41.299019607843135</v>
      </c>
      <c r="H34" s="118">
        <f>+'Q12'!H34/'Q2'!H34*100</f>
        <v>41.519161367932632</v>
      </c>
      <c r="I34" s="14"/>
    </row>
    <row r="35" spans="2:9" ht="14" customHeight="1" collapsed="1" x14ac:dyDescent="0.3">
      <c r="B35" s="100" t="s">
        <v>57</v>
      </c>
      <c r="C35" s="65">
        <f>+'Q12'!C35/'Q2'!C35*100</f>
        <v>83.815028901734095</v>
      </c>
      <c r="D35" s="12">
        <f>+'Q12'!D35/'Q2'!D35*100</f>
        <v>31.516587677725116</v>
      </c>
      <c r="E35" s="12">
        <f>+'Q12'!E35/'Q2'!E35*100</f>
        <v>48.852459016393439</v>
      </c>
      <c r="F35" s="12">
        <f>+'Q12'!F35/'Q2'!F35*100</f>
        <v>80.25247971145177</v>
      </c>
      <c r="G35" s="136" t="s">
        <v>100</v>
      </c>
      <c r="H35" s="12">
        <f>+'Q12'!H35/'Q2'!H35*100</f>
        <v>97.868217054263567</v>
      </c>
    </row>
    <row r="36" spans="2:9" ht="14" customHeight="1" x14ac:dyDescent="0.3">
      <c r="B36" s="100" t="s">
        <v>58</v>
      </c>
      <c r="C36" s="65">
        <f>+'Q12'!C36/'Q2'!C36*100</f>
        <v>59.031061322470357</v>
      </c>
      <c r="D36" s="12">
        <f>+'Q12'!D36/'Q2'!D36*100</f>
        <v>19.694244604316545</v>
      </c>
      <c r="E36" s="12">
        <f>+'Q12'!E36/'Q2'!E36*100</f>
        <v>48.895982974195263</v>
      </c>
      <c r="F36" s="12">
        <f>+'Q12'!F36/'Q2'!F36*100</f>
        <v>60.875481968700385</v>
      </c>
      <c r="G36" s="12">
        <f>+'Q12'!G36/'Q2'!G36*100</f>
        <v>61.998628728145356</v>
      </c>
      <c r="H36" s="12">
        <f>+'Q12'!H36/'Q2'!H36*100</f>
        <v>65.085936519884584</v>
      </c>
    </row>
    <row r="37" spans="2:9" ht="14" customHeight="1" x14ac:dyDescent="0.3">
      <c r="B37" s="102" t="s">
        <v>49</v>
      </c>
      <c r="C37" s="65">
        <f>+'Q12'!C37/'Q2'!C37*100</f>
        <v>24.076712701660067</v>
      </c>
      <c r="D37" s="12">
        <f>+'Q12'!D37/'Q2'!D37*100</f>
        <v>8.8517011322426153</v>
      </c>
      <c r="E37" s="12">
        <f>+'Q12'!E37/'Q2'!E37*100</f>
        <v>20.156380042927854</v>
      </c>
      <c r="F37" s="12">
        <f>+'Q12'!F37/'Q2'!F37*100</f>
        <v>37.485769069446938</v>
      </c>
      <c r="G37" s="12">
        <f>+'Q12'!G37/'Q2'!G37*100</f>
        <v>63.189471646990512</v>
      </c>
      <c r="H37" s="12">
        <f>+'Q12'!H37/'Q2'!H37*100</f>
        <v>58.378184427700027</v>
      </c>
    </row>
    <row r="38" spans="2:9" ht="14" customHeight="1" x14ac:dyDescent="0.3">
      <c r="B38" s="100" t="s">
        <v>50</v>
      </c>
      <c r="C38" s="65">
        <f>+'Q12'!C38/'Q2'!C38*100</f>
        <v>41.942739713231511</v>
      </c>
      <c r="D38" s="12">
        <f>+'Q12'!D38/'Q2'!D38*100</f>
        <v>11.650822288529596</v>
      </c>
      <c r="E38" s="12">
        <f>+'Q12'!E38/'Q2'!E38*100</f>
        <v>27.740322429129904</v>
      </c>
      <c r="F38" s="12">
        <f>+'Q12'!F38/'Q2'!F38*100</f>
        <v>46.347798981747651</v>
      </c>
      <c r="G38" s="12">
        <f>+'Q12'!G38/'Q2'!G38*100</f>
        <v>49.904904904904903</v>
      </c>
      <c r="H38" s="12">
        <f>+'Q12'!H38/'Q2'!H38*100</f>
        <v>81.552753815527538</v>
      </c>
    </row>
    <row r="39" spans="2:9" ht="14" hidden="1" customHeight="1" outlineLevel="1" x14ac:dyDescent="0.3">
      <c r="B39" s="99" t="s">
        <v>314</v>
      </c>
      <c r="C39" s="119">
        <f>+'Q12'!C39/'Q2'!C39*100</f>
        <v>27.673599614724736</v>
      </c>
      <c r="D39" s="118">
        <f>+'Q12'!D39/'Q2'!D39*100</f>
        <v>9.7841726618705032</v>
      </c>
      <c r="E39" s="118">
        <f>+'Q12'!E39/'Q2'!E39*100</f>
        <v>26.729647124201168</v>
      </c>
      <c r="F39" s="118">
        <f>+'Q12'!F39/'Q2'!F39*100</f>
        <v>44.002909283258397</v>
      </c>
      <c r="G39" s="118">
        <f>+'Q12'!G39/'Q2'!G39*100</f>
        <v>62.993517972893343</v>
      </c>
      <c r="H39" s="118">
        <f>+'Q12'!H39/'Q2'!H39*100</f>
        <v>62.475163213170589</v>
      </c>
    </row>
    <row r="40" spans="2:9" ht="14" hidden="1" customHeight="1" outlineLevel="1" x14ac:dyDescent="0.3">
      <c r="B40" s="99" t="s">
        <v>315</v>
      </c>
      <c r="C40" s="119">
        <f>+'Q12'!C40/'Q2'!C40*100</f>
        <v>34.737173084748271</v>
      </c>
      <c r="D40" s="118">
        <f>+'Q12'!D40/'Q2'!D40*100</f>
        <v>11.877974902639551</v>
      </c>
      <c r="E40" s="118">
        <f>+'Q12'!E40/'Q2'!E40*100</f>
        <v>28.560082984861744</v>
      </c>
      <c r="F40" s="118">
        <f>+'Q12'!F40/'Q2'!F40*100</f>
        <v>52.001453714760395</v>
      </c>
      <c r="G40" s="118">
        <f>+'Q12'!G40/'Q2'!G40*100</f>
        <v>56.655865197666891</v>
      </c>
      <c r="H40" s="118">
        <f>+'Q12'!H40/'Q2'!H40*100</f>
        <v>74.046585076983817</v>
      </c>
    </row>
    <row r="41" spans="2:9" ht="14" hidden="1" customHeight="1" outlineLevel="1" x14ac:dyDescent="0.3">
      <c r="B41" s="99" t="s">
        <v>316</v>
      </c>
      <c r="C41" s="119">
        <f>+'Q12'!C41/'Q2'!C41*100</f>
        <v>48.846333214841295</v>
      </c>
      <c r="D41" s="118">
        <f>+'Q12'!D41/'Q2'!D41*100</f>
        <v>12.174450080155582</v>
      </c>
      <c r="E41" s="118">
        <f>+'Q12'!E41/'Q2'!E41*100</f>
        <v>27.188469008757281</v>
      </c>
      <c r="F41" s="118">
        <f>+'Q12'!F41/'Q2'!F41*100</f>
        <v>40.81824523094653</v>
      </c>
      <c r="G41" s="118">
        <f>+'Q12'!G41/'Q2'!G41*100</f>
        <v>39.026039905309432</v>
      </c>
      <c r="H41" s="118">
        <f>+'Q12'!H41/'Q2'!H41*100</f>
        <v>82.801117000407714</v>
      </c>
    </row>
    <row r="42" spans="2:9" ht="14" customHeight="1" collapsed="1" x14ac:dyDescent="0.3">
      <c r="B42" s="10" t="s">
        <v>51</v>
      </c>
      <c r="C42" s="65">
        <f>+'Q12'!C42/'Q2'!C42*100</f>
        <v>48.140045288277307</v>
      </c>
      <c r="D42" s="12">
        <f>+'Q12'!D42/'Q2'!D42*100</f>
        <v>10.868288097755846</v>
      </c>
      <c r="E42" s="12">
        <f>+'Q12'!E42/'Q2'!E42*100</f>
        <v>26.561614730878187</v>
      </c>
      <c r="F42" s="12">
        <f>+'Q12'!F42/'Q2'!F42*100</f>
        <v>43.671138265373891</v>
      </c>
      <c r="G42" s="12">
        <f>+'Q12'!G42/'Q2'!G42*100</f>
        <v>50.072163956509186</v>
      </c>
      <c r="H42" s="12">
        <f>+'Q12'!H42/'Q2'!H42*100</f>
        <v>71.659105862797375</v>
      </c>
    </row>
    <row r="43" spans="2:9" ht="14" customHeight="1" x14ac:dyDescent="0.3">
      <c r="B43" s="10" t="s">
        <v>52</v>
      </c>
      <c r="C43" s="65">
        <f>+'Q12'!C43/'Q2'!C43*100</f>
        <v>22.927387601867959</v>
      </c>
      <c r="D43" s="12">
        <f>+'Q12'!D43/'Q2'!D43*100</f>
        <v>6.5455480796566805</v>
      </c>
      <c r="E43" s="12">
        <f>+'Q12'!E43/'Q2'!E43*100</f>
        <v>16.399656197601836</v>
      </c>
      <c r="F43" s="12">
        <f>+'Q12'!F43/'Q2'!F43*100</f>
        <v>36.124022377466666</v>
      </c>
      <c r="G43" s="12">
        <f>+'Q12'!G43/'Q2'!G43*100</f>
        <v>60.792616720955486</v>
      </c>
      <c r="H43" s="12">
        <f>+'Q12'!H43/'Q2'!H43*100</f>
        <v>52.828463945434734</v>
      </c>
    </row>
    <row r="44" spans="2:9" ht="14" customHeight="1" x14ac:dyDescent="0.3">
      <c r="B44" s="10" t="s">
        <v>61</v>
      </c>
      <c r="C44" s="65">
        <f>+'Q12'!C44/'Q2'!C44*100</f>
        <v>44.526643573113205</v>
      </c>
      <c r="D44" s="12">
        <f>+'Q12'!D44/'Q2'!D44*100</f>
        <v>13.759141882008777</v>
      </c>
      <c r="E44" s="12">
        <f>+'Q12'!E44/'Q2'!E44*100</f>
        <v>27.705192629815745</v>
      </c>
      <c r="F44" s="12">
        <f>+'Q12'!F44/'Q2'!F44*100</f>
        <v>42.608211034738993</v>
      </c>
      <c r="G44" s="12">
        <f>+'Q12'!G44/'Q2'!G44*100</f>
        <v>41.539757175942171</v>
      </c>
      <c r="H44" s="12">
        <f>+'Q12'!H44/'Q2'!H44*100</f>
        <v>62.657146500063753</v>
      </c>
    </row>
    <row r="45" spans="2:9" ht="14" customHeight="1" x14ac:dyDescent="0.3">
      <c r="B45" s="10" t="s">
        <v>60</v>
      </c>
      <c r="C45" s="65">
        <f>+'Q12'!C45/'Q2'!C45*100</f>
        <v>67.186206159681589</v>
      </c>
      <c r="D45" s="12">
        <f>+'Q12'!D45/'Q2'!D45*100</f>
        <v>21.543357199681783</v>
      </c>
      <c r="E45" s="12">
        <f>+'Q12'!E45/'Q2'!E45*100</f>
        <v>58.622745565658072</v>
      </c>
      <c r="F45" s="12">
        <f>+'Q12'!F45/'Q2'!F45*100</f>
        <v>74.627610884580179</v>
      </c>
      <c r="G45" s="12">
        <f>+'Q12'!G45/'Q2'!G45*100</f>
        <v>78.994905048633626</v>
      </c>
      <c r="H45" s="13">
        <f>+'Q12'!H45/'Q2'!H45*100</f>
        <v>71.663190251399712</v>
      </c>
    </row>
    <row r="46" spans="2:9" ht="14" customHeight="1" x14ac:dyDescent="0.3">
      <c r="B46" s="10" t="s">
        <v>59</v>
      </c>
      <c r="C46" s="65">
        <f>+'Q12'!C46/'Q2'!C46*100</f>
        <v>16.266387778732305</v>
      </c>
      <c r="D46" s="12">
        <f>+'Q12'!D46/'Q2'!D46*100</f>
        <v>9.0034113060428851</v>
      </c>
      <c r="E46" s="12">
        <f>+'Q12'!E46/'Q2'!E46*100</f>
        <v>19.350945420410355</v>
      </c>
      <c r="F46" s="12">
        <f>+'Q12'!F46/'Q2'!F46*100</f>
        <v>45.058930190389844</v>
      </c>
      <c r="G46" s="12">
        <f>+'Q12'!G46/'Q2'!G46*100</f>
        <v>63.400576368876081</v>
      </c>
      <c r="H46" s="136" t="s">
        <v>100</v>
      </c>
    </row>
    <row r="47" spans="2:9" ht="14" customHeight="1" x14ac:dyDescent="0.3">
      <c r="B47" s="10" t="s">
        <v>62</v>
      </c>
      <c r="C47" s="65">
        <f>+'Q12'!C47/'Q2'!C47*100</f>
        <v>37.359450485243187</v>
      </c>
      <c r="D47" s="12">
        <f>+'Q12'!D47/'Q2'!D47*100</f>
        <v>17.978208232445521</v>
      </c>
      <c r="E47" s="12">
        <f>+'Q12'!E47/'Q2'!E47*100</f>
        <v>33.120296591412128</v>
      </c>
      <c r="F47" s="12">
        <f>+'Q12'!F47/'Q2'!F47*100</f>
        <v>48.168004097660919</v>
      </c>
      <c r="G47" s="12">
        <f>+'Q12'!G47/'Q2'!G47*100</f>
        <v>67.754186086656304</v>
      </c>
      <c r="H47" s="13">
        <f>+'Q12'!H47/'Q2'!H47*100</f>
        <v>64.148128931837348</v>
      </c>
    </row>
    <row r="48" spans="2:9" ht="14" customHeight="1" x14ac:dyDescent="0.3">
      <c r="B48" s="10" t="s">
        <v>63</v>
      </c>
      <c r="C48" s="65">
        <f>+'Q12'!C48/'Q2'!C48*100</f>
        <v>28.454028418459032</v>
      </c>
      <c r="D48" s="12">
        <f>+'Q12'!D48/'Q2'!D48*100</f>
        <v>10.515507718453476</v>
      </c>
      <c r="E48" s="12">
        <f>+'Q12'!E48/'Q2'!E48*100</f>
        <v>22.138646960499692</v>
      </c>
      <c r="F48" s="12">
        <f>+'Q12'!F48/'Q2'!F48*100</f>
        <v>30.922416976790434</v>
      </c>
      <c r="G48" s="12">
        <f>+'Q12'!G48/'Q2'!G48*100</f>
        <v>28.443706836554423</v>
      </c>
      <c r="H48" s="13">
        <f>+'Q12'!H48/'Q2'!H48*100</f>
        <v>30.185477704162224</v>
      </c>
    </row>
    <row r="49" spans="2:8" ht="14" customHeight="1" x14ac:dyDescent="0.3">
      <c r="B49" s="10" t="s">
        <v>69</v>
      </c>
      <c r="C49" s="65">
        <f>+'Q12'!C49/'Q2'!C49*100</f>
        <v>27.689638076351013</v>
      </c>
      <c r="D49" s="12">
        <f>+'Q12'!D49/'Q2'!D49*100</f>
        <v>7.4626865671641784</v>
      </c>
      <c r="E49" s="12">
        <f>+'Q12'!E49/'Q2'!E49*100</f>
        <v>20.495120209473935</v>
      </c>
      <c r="F49" s="12">
        <f>+'Q12'!F49/'Q2'!F49*100</f>
        <v>43.034171986481411</v>
      </c>
      <c r="G49" s="12">
        <f>+'Q12'!G49/'Q2'!G49*100</f>
        <v>71.338582677165348</v>
      </c>
      <c r="H49" s="136" t="s">
        <v>100</v>
      </c>
    </row>
    <row r="50" spans="2:8" ht="14" customHeight="1" x14ac:dyDescent="0.3">
      <c r="B50" s="10" t="s">
        <v>64</v>
      </c>
      <c r="C50" s="65">
        <f>+'Q12'!C50/'Q2'!C50*100</f>
        <v>27.063104641874503</v>
      </c>
      <c r="D50" s="12">
        <f>+'Q12'!D50/'Q2'!D50*100</f>
        <v>12.454981992797119</v>
      </c>
      <c r="E50" s="12">
        <f>+'Q12'!E50/'Q2'!E50*100</f>
        <v>24.624039211317811</v>
      </c>
      <c r="F50" s="12">
        <f>+'Q12'!F50/'Q2'!F50*100</f>
        <v>36.173401420959145</v>
      </c>
      <c r="G50" s="12">
        <f>+'Q12'!G50/'Q2'!G50*100</f>
        <v>27.088948787061994</v>
      </c>
      <c r="H50" s="13">
        <f>+'Q12'!H50/'Q2'!H50*100</f>
        <v>24.564817818142501</v>
      </c>
    </row>
    <row r="51" spans="2:8" ht="14" customHeight="1" x14ac:dyDescent="0.3">
      <c r="B51" s="10" t="s">
        <v>65</v>
      </c>
      <c r="C51" s="65">
        <f>+'Q12'!C51/'Q2'!C51*100</f>
        <v>30.84903811150626</v>
      </c>
      <c r="D51" s="12">
        <f>+'Q12'!D51/'Q2'!D51*100</f>
        <v>11.161433944883703</v>
      </c>
      <c r="E51" s="12">
        <f>+'Q12'!E51/'Q2'!E51*100</f>
        <v>26.431519115471463</v>
      </c>
      <c r="F51" s="12">
        <f>+'Q12'!F51/'Q2'!F51*100</f>
        <v>31.405596947119751</v>
      </c>
      <c r="G51" s="12">
        <f>+'Q12'!G51/'Q2'!G51*100</f>
        <v>36.401463879280094</v>
      </c>
      <c r="H51" s="12">
        <f>+'Q12'!H51/'Q2'!H51*100</f>
        <v>38.133693265007317</v>
      </c>
    </row>
    <row r="52" spans="2:8" ht="14" customHeight="1" x14ac:dyDescent="0.3">
      <c r="B52" s="10" t="s">
        <v>66</v>
      </c>
      <c r="C52" s="65">
        <f>+'Q12'!C52/'Q2'!C52*100</f>
        <v>19.748793641782573</v>
      </c>
      <c r="D52" s="12">
        <f>+'Q12'!D52/'Q2'!D52*100</f>
        <v>7.0827989169160608</v>
      </c>
      <c r="E52" s="12">
        <f>+'Q12'!E52/'Q2'!E52*100</f>
        <v>15.648418646005336</v>
      </c>
      <c r="F52" s="12">
        <f>+'Q12'!F52/'Q2'!F52*100</f>
        <v>32.751035196687376</v>
      </c>
      <c r="G52" s="12">
        <f>+'Q12'!G52/'Q2'!G52*100</f>
        <v>23.401724650609577</v>
      </c>
      <c r="H52" s="12">
        <f>+'Q12'!H52/'Q2'!H52*100</f>
        <v>23.558783477076712</v>
      </c>
    </row>
    <row r="53" spans="2:8" ht="14" customHeight="1" x14ac:dyDescent="0.3">
      <c r="B53" s="10" t="s">
        <v>67</v>
      </c>
      <c r="C53" s="65">
        <f>+'Q12'!C53/'Q2'!C53*100</f>
        <v>23.445393361965412</v>
      </c>
      <c r="D53" s="12">
        <f>+'Q12'!D53/'Q2'!D53*100</f>
        <v>10.391011235955055</v>
      </c>
      <c r="E53" s="12">
        <f>+'Q12'!E53/'Q2'!E53*100</f>
        <v>22.456472158869666</v>
      </c>
      <c r="F53" s="12">
        <f>+'Q12'!F53/'Q2'!F53*100</f>
        <v>35.529118014246897</v>
      </c>
      <c r="G53" s="12">
        <f>+'Q12'!G53/'Q2'!G53*100</f>
        <v>55.30998851894374</v>
      </c>
      <c r="H53" s="12">
        <f>+'Q12'!H53/'Q2'!H53*100</f>
        <v>32.936392680801625</v>
      </c>
    </row>
    <row r="54" spans="2:8" ht="14" customHeight="1" x14ac:dyDescent="0.3">
      <c r="B54" s="86" t="s">
        <v>68</v>
      </c>
      <c r="C54" s="154">
        <f>+'Q12'!C54/'Q2'!C54*100</f>
        <v>10.2803738317757</v>
      </c>
      <c r="D54" s="155">
        <f>+'Q12'!D54/'Q2'!D54*100</f>
        <v>18.333333333333332</v>
      </c>
      <c r="E54" s="141" t="s">
        <v>100</v>
      </c>
      <c r="F54" s="141" t="s">
        <v>100</v>
      </c>
      <c r="G54" s="141" t="s">
        <v>100</v>
      </c>
      <c r="H54" s="141" t="s">
        <v>100</v>
      </c>
    </row>
    <row r="55" spans="2:8" ht="3.75" customHeight="1" x14ac:dyDescent="0.3"/>
    <row r="56" spans="2:8" x14ac:dyDescent="0.3">
      <c r="B56" s="32" t="s">
        <v>241</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58"/>
  <sheetViews>
    <sheetView workbookViewId="0"/>
  </sheetViews>
  <sheetFormatPr defaultColWidth="9.1796875" defaultRowHeight="12.5" outlineLevelRow="1" x14ac:dyDescent="0.3"/>
  <cols>
    <col min="1" max="1" width="2.6328125" style="1" customWidth="1"/>
    <col min="2" max="2" width="61" style="1" customWidth="1"/>
    <col min="3" max="3" width="11.54296875" style="3" customWidth="1"/>
    <col min="4" max="4" width="12.54296875" style="3" customWidth="1"/>
    <col min="5" max="5" width="10.81640625" style="3" customWidth="1"/>
    <col min="6" max="6" width="11.1796875" style="3" customWidth="1"/>
    <col min="7" max="7" width="2" style="1" customWidth="1"/>
    <col min="8" max="193" width="9.1796875" style="1"/>
    <col min="194" max="194" width="51.1796875" style="1" customWidth="1"/>
    <col min="195" max="202" width="9.81640625" style="1" customWidth="1"/>
    <col min="203" max="449" width="9.1796875" style="1"/>
    <col min="450" max="450" width="51.1796875" style="1" customWidth="1"/>
    <col min="451" max="458" width="9.81640625" style="1" customWidth="1"/>
    <col min="459" max="705" width="9.1796875" style="1"/>
    <col min="706" max="706" width="51.1796875" style="1" customWidth="1"/>
    <col min="707" max="714" width="9.81640625" style="1" customWidth="1"/>
    <col min="715" max="961" width="9.1796875" style="1"/>
    <col min="962" max="962" width="51.1796875" style="1" customWidth="1"/>
    <col min="963" max="970" width="9.81640625" style="1" customWidth="1"/>
    <col min="971" max="1217" width="9.1796875" style="1"/>
    <col min="1218" max="1218" width="51.1796875" style="1" customWidth="1"/>
    <col min="1219" max="1226" width="9.81640625" style="1" customWidth="1"/>
    <col min="1227" max="1473" width="9.1796875" style="1"/>
    <col min="1474" max="1474" width="51.1796875" style="1" customWidth="1"/>
    <col min="1475" max="1482" width="9.81640625" style="1" customWidth="1"/>
    <col min="1483" max="1729" width="9.1796875" style="1"/>
    <col min="1730" max="1730" width="51.1796875" style="1" customWidth="1"/>
    <col min="1731" max="1738" width="9.81640625" style="1" customWidth="1"/>
    <col min="1739" max="1985" width="9.1796875" style="1"/>
    <col min="1986" max="1986" width="51.1796875" style="1" customWidth="1"/>
    <col min="1987" max="1994" width="9.81640625" style="1" customWidth="1"/>
    <col min="1995" max="2241" width="9.1796875" style="1"/>
    <col min="2242" max="2242" width="51.1796875" style="1" customWidth="1"/>
    <col min="2243" max="2250" width="9.81640625" style="1" customWidth="1"/>
    <col min="2251" max="2497" width="9.1796875" style="1"/>
    <col min="2498" max="2498" width="51.1796875" style="1" customWidth="1"/>
    <col min="2499" max="2506" width="9.81640625" style="1" customWidth="1"/>
    <col min="2507" max="2753" width="9.1796875" style="1"/>
    <col min="2754" max="2754" width="51.1796875" style="1" customWidth="1"/>
    <col min="2755" max="2762" width="9.81640625" style="1" customWidth="1"/>
    <col min="2763" max="3009" width="9.1796875" style="1"/>
    <col min="3010" max="3010" width="51.1796875" style="1" customWidth="1"/>
    <col min="3011" max="3018" width="9.81640625" style="1" customWidth="1"/>
    <col min="3019" max="3265" width="9.1796875" style="1"/>
    <col min="3266" max="3266" width="51.1796875" style="1" customWidth="1"/>
    <col min="3267" max="3274" width="9.81640625" style="1" customWidth="1"/>
    <col min="3275" max="3521" width="9.1796875" style="1"/>
    <col min="3522" max="3522" width="51.1796875" style="1" customWidth="1"/>
    <col min="3523" max="3530" width="9.81640625" style="1" customWidth="1"/>
    <col min="3531" max="3777" width="9.1796875" style="1"/>
    <col min="3778" max="3778" width="51.1796875" style="1" customWidth="1"/>
    <col min="3779" max="3786" width="9.81640625" style="1" customWidth="1"/>
    <col min="3787" max="4033" width="9.1796875" style="1"/>
    <col min="4034" max="4034" width="51.1796875" style="1" customWidth="1"/>
    <col min="4035" max="4042" width="9.81640625" style="1" customWidth="1"/>
    <col min="4043" max="4289" width="9.1796875" style="1"/>
    <col min="4290" max="4290" width="51.1796875" style="1" customWidth="1"/>
    <col min="4291" max="4298" width="9.81640625" style="1" customWidth="1"/>
    <col min="4299" max="4545" width="9.1796875" style="1"/>
    <col min="4546" max="4546" width="51.1796875" style="1" customWidth="1"/>
    <col min="4547" max="4554" width="9.81640625" style="1" customWidth="1"/>
    <col min="4555" max="4801" width="9.1796875" style="1"/>
    <col min="4802" max="4802" width="51.1796875" style="1" customWidth="1"/>
    <col min="4803" max="4810" width="9.81640625" style="1" customWidth="1"/>
    <col min="4811" max="5057" width="9.1796875" style="1"/>
    <col min="5058" max="5058" width="51.1796875" style="1" customWidth="1"/>
    <col min="5059" max="5066" width="9.81640625" style="1" customWidth="1"/>
    <col min="5067" max="5313" width="9.1796875" style="1"/>
    <col min="5314" max="5314" width="51.1796875" style="1" customWidth="1"/>
    <col min="5315" max="5322" width="9.81640625" style="1" customWidth="1"/>
    <col min="5323" max="5569" width="9.1796875" style="1"/>
    <col min="5570" max="5570" width="51.1796875" style="1" customWidth="1"/>
    <col min="5571" max="5578" width="9.81640625" style="1" customWidth="1"/>
    <col min="5579" max="5825" width="9.1796875" style="1"/>
    <col min="5826" max="5826" width="51.1796875" style="1" customWidth="1"/>
    <col min="5827" max="5834" width="9.81640625" style="1" customWidth="1"/>
    <col min="5835" max="6081" width="9.1796875" style="1"/>
    <col min="6082" max="6082" width="51.1796875" style="1" customWidth="1"/>
    <col min="6083" max="6090" width="9.81640625" style="1" customWidth="1"/>
    <col min="6091" max="6337" width="9.1796875" style="1"/>
    <col min="6338" max="6338" width="51.1796875" style="1" customWidth="1"/>
    <col min="6339" max="6346" width="9.81640625" style="1" customWidth="1"/>
    <col min="6347" max="6593" width="9.1796875" style="1"/>
    <col min="6594" max="6594" width="51.1796875" style="1" customWidth="1"/>
    <col min="6595" max="6602" width="9.81640625" style="1" customWidth="1"/>
    <col min="6603" max="6849" width="9.1796875" style="1"/>
    <col min="6850" max="6850" width="51.1796875" style="1" customWidth="1"/>
    <col min="6851" max="6858" width="9.81640625" style="1" customWidth="1"/>
    <col min="6859" max="7105" width="9.1796875" style="1"/>
    <col min="7106" max="7106" width="51.1796875" style="1" customWidth="1"/>
    <col min="7107" max="7114" width="9.81640625" style="1" customWidth="1"/>
    <col min="7115" max="7361" width="9.1796875" style="1"/>
    <col min="7362" max="7362" width="51.1796875" style="1" customWidth="1"/>
    <col min="7363" max="7370" width="9.81640625" style="1" customWidth="1"/>
    <col min="7371" max="7617" width="9.1796875" style="1"/>
    <col min="7618" max="7618" width="51.1796875" style="1" customWidth="1"/>
    <col min="7619" max="7626" width="9.81640625" style="1" customWidth="1"/>
    <col min="7627" max="7873" width="9.1796875" style="1"/>
    <col min="7874" max="7874" width="51.1796875" style="1" customWidth="1"/>
    <col min="7875" max="7882" width="9.81640625" style="1" customWidth="1"/>
    <col min="7883" max="8129" width="9.1796875" style="1"/>
    <col min="8130" max="8130" width="51.1796875" style="1" customWidth="1"/>
    <col min="8131" max="8138" width="9.81640625" style="1" customWidth="1"/>
    <col min="8139" max="8385" width="9.1796875" style="1"/>
    <col min="8386" max="8386" width="51.1796875" style="1" customWidth="1"/>
    <col min="8387" max="8394" width="9.81640625" style="1" customWidth="1"/>
    <col min="8395" max="8641" width="9.1796875" style="1"/>
    <col min="8642" max="8642" width="51.1796875" style="1" customWidth="1"/>
    <col min="8643" max="8650" width="9.81640625" style="1" customWidth="1"/>
    <col min="8651" max="8897" width="9.1796875" style="1"/>
    <col min="8898" max="8898" width="51.1796875" style="1" customWidth="1"/>
    <col min="8899" max="8906" width="9.81640625" style="1" customWidth="1"/>
    <col min="8907" max="9153" width="9.1796875" style="1"/>
    <col min="9154" max="9154" width="51.1796875" style="1" customWidth="1"/>
    <col min="9155" max="9162" width="9.81640625" style="1" customWidth="1"/>
    <col min="9163" max="9409" width="9.1796875" style="1"/>
    <col min="9410" max="9410" width="51.1796875" style="1" customWidth="1"/>
    <col min="9411" max="9418" width="9.81640625" style="1" customWidth="1"/>
    <col min="9419" max="9665" width="9.1796875" style="1"/>
    <col min="9666" max="9666" width="51.1796875" style="1" customWidth="1"/>
    <col min="9667" max="9674" width="9.81640625" style="1" customWidth="1"/>
    <col min="9675" max="9921" width="9.1796875" style="1"/>
    <col min="9922" max="9922" width="51.1796875" style="1" customWidth="1"/>
    <col min="9923" max="9930" width="9.81640625" style="1" customWidth="1"/>
    <col min="9931" max="10177" width="9.1796875" style="1"/>
    <col min="10178" max="10178" width="51.1796875" style="1" customWidth="1"/>
    <col min="10179" max="10186" width="9.81640625" style="1" customWidth="1"/>
    <col min="10187" max="10433" width="9.1796875" style="1"/>
    <col min="10434" max="10434" width="51.1796875" style="1" customWidth="1"/>
    <col min="10435" max="10442" width="9.81640625" style="1" customWidth="1"/>
    <col min="10443" max="10689" width="9.1796875" style="1"/>
    <col min="10690" max="10690" width="51.1796875" style="1" customWidth="1"/>
    <col min="10691" max="10698" width="9.81640625" style="1" customWidth="1"/>
    <col min="10699" max="10945" width="9.1796875" style="1"/>
    <col min="10946" max="10946" width="51.1796875" style="1" customWidth="1"/>
    <col min="10947" max="10954" width="9.81640625" style="1" customWidth="1"/>
    <col min="10955" max="11201" width="9.1796875" style="1"/>
    <col min="11202" max="11202" width="51.1796875" style="1" customWidth="1"/>
    <col min="11203" max="11210" width="9.81640625" style="1" customWidth="1"/>
    <col min="11211" max="11457" width="9.1796875" style="1"/>
    <col min="11458" max="11458" width="51.1796875" style="1" customWidth="1"/>
    <col min="11459" max="11466" width="9.81640625" style="1" customWidth="1"/>
    <col min="11467" max="11713" width="9.1796875" style="1"/>
    <col min="11714" max="11714" width="51.1796875" style="1" customWidth="1"/>
    <col min="11715" max="11722" width="9.81640625" style="1" customWidth="1"/>
    <col min="11723" max="11969" width="9.1796875" style="1"/>
    <col min="11970" max="11970" width="51.1796875" style="1" customWidth="1"/>
    <col min="11971" max="11978" width="9.81640625" style="1" customWidth="1"/>
    <col min="11979" max="12225" width="9.1796875" style="1"/>
    <col min="12226" max="12226" width="51.1796875" style="1" customWidth="1"/>
    <col min="12227" max="12234" width="9.81640625" style="1" customWidth="1"/>
    <col min="12235" max="12481" width="9.1796875" style="1"/>
    <col min="12482" max="12482" width="51.1796875" style="1" customWidth="1"/>
    <col min="12483" max="12490" width="9.81640625" style="1" customWidth="1"/>
    <col min="12491" max="12737" width="9.1796875" style="1"/>
    <col min="12738" max="12738" width="51.1796875" style="1" customWidth="1"/>
    <col min="12739" max="12746" width="9.81640625" style="1" customWidth="1"/>
    <col min="12747" max="12993" width="9.1796875" style="1"/>
    <col min="12994" max="12994" width="51.1796875" style="1" customWidth="1"/>
    <col min="12995" max="13002" width="9.81640625" style="1" customWidth="1"/>
    <col min="13003" max="13249" width="9.1796875" style="1"/>
    <col min="13250" max="13250" width="51.1796875" style="1" customWidth="1"/>
    <col min="13251" max="13258" width="9.81640625" style="1" customWidth="1"/>
    <col min="13259" max="13505" width="9.1796875" style="1"/>
    <col min="13506" max="13506" width="51.1796875" style="1" customWidth="1"/>
    <col min="13507" max="13514" width="9.81640625" style="1" customWidth="1"/>
    <col min="13515" max="13761" width="9.1796875" style="1"/>
    <col min="13762" max="13762" width="51.1796875" style="1" customWidth="1"/>
    <col min="13763" max="13770" width="9.81640625" style="1" customWidth="1"/>
    <col min="13771" max="14017" width="9.1796875" style="1"/>
    <col min="14018" max="14018" width="51.1796875" style="1" customWidth="1"/>
    <col min="14019" max="14026" width="9.81640625" style="1" customWidth="1"/>
    <col min="14027" max="14273" width="9.1796875" style="1"/>
    <col min="14274" max="14274" width="51.1796875" style="1" customWidth="1"/>
    <col min="14275" max="14282" width="9.81640625" style="1" customWidth="1"/>
    <col min="14283" max="14529" width="9.1796875" style="1"/>
    <col min="14530" max="14530" width="51.1796875" style="1" customWidth="1"/>
    <col min="14531" max="14538" width="9.81640625" style="1" customWidth="1"/>
    <col min="14539" max="14785" width="9.1796875" style="1"/>
    <col min="14786" max="14786" width="51.1796875" style="1" customWidth="1"/>
    <col min="14787" max="14794" width="9.81640625" style="1" customWidth="1"/>
    <col min="14795" max="15041" width="9.1796875" style="1"/>
    <col min="15042" max="15042" width="51.1796875" style="1" customWidth="1"/>
    <col min="15043" max="15050" width="9.81640625" style="1" customWidth="1"/>
    <col min="15051" max="15297" width="9.1796875" style="1"/>
    <col min="15298" max="15298" width="51.1796875" style="1" customWidth="1"/>
    <col min="15299" max="15306" width="9.81640625" style="1" customWidth="1"/>
    <col min="15307" max="15553" width="9.1796875" style="1"/>
    <col min="15554" max="15554" width="51.1796875" style="1" customWidth="1"/>
    <col min="15555" max="15562" width="9.81640625" style="1" customWidth="1"/>
    <col min="15563" max="15809" width="9.1796875" style="1"/>
    <col min="15810" max="15810" width="51.1796875" style="1" customWidth="1"/>
    <col min="15811" max="15818" width="9.81640625" style="1" customWidth="1"/>
    <col min="15819" max="16384" width="9.1796875" style="1"/>
  </cols>
  <sheetData>
    <row r="1" spans="2:9" ht="17.25" customHeight="1" x14ac:dyDescent="0.3">
      <c r="B1" s="40"/>
      <c r="C1" s="41"/>
      <c r="D1" s="42"/>
      <c r="E1" s="1"/>
      <c r="F1" s="36" t="s">
        <v>174</v>
      </c>
    </row>
    <row r="2" spans="2:9" ht="27.75" customHeight="1" x14ac:dyDescent="0.3">
      <c r="B2" s="181" t="s">
        <v>175</v>
      </c>
      <c r="C2" s="181"/>
      <c r="D2" s="181"/>
      <c r="E2" s="181"/>
      <c r="F2" s="181"/>
    </row>
    <row r="3" spans="2:9" ht="15.75" customHeight="1" x14ac:dyDescent="0.3">
      <c r="B3" s="182">
        <v>2021</v>
      </c>
      <c r="C3" s="182"/>
      <c r="D3" s="182"/>
      <c r="E3" s="182"/>
      <c r="F3" s="1"/>
    </row>
    <row r="4" spans="2:9" ht="15" customHeight="1" x14ac:dyDescent="0.3">
      <c r="B4" s="10" t="s">
        <v>115</v>
      </c>
      <c r="C4" s="11"/>
      <c r="D4" s="16"/>
      <c r="E4" s="11"/>
      <c r="F4" s="1"/>
    </row>
    <row r="5" spans="2:9" ht="21" customHeight="1" x14ac:dyDescent="0.3">
      <c r="B5" s="37" t="s">
        <v>73</v>
      </c>
      <c r="C5" s="183" t="s">
        <v>74</v>
      </c>
      <c r="D5" s="183" t="s">
        <v>75</v>
      </c>
      <c r="E5" s="183" t="s">
        <v>11</v>
      </c>
      <c r="F5" s="183" t="s">
        <v>9</v>
      </c>
    </row>
    <row r="6" spans="2:9" ht="32" customHeight="1" x14ac:dyDescent="0.3">
      <c r="B6" s="43" t="s">
        <v>46</v>
      </c>
      <c r="C6" s="183" t="s">
        <v>10</v>
      </c>
      <c r="D6" s="183" t="s">
        <v>10</v>
      </c>
      <c r="E6" s="183" t="s">
        <v>11</v>
      </c>
      <c r="F6" s="183" t="s">
        <v>9</v>
      </c>
    </row>
    <row r="7" spans="2:9" ht="14" customHeight="1" x14ac:dyDescent="0.3">
      <c r="B7" s="40" t="s">
        <v>0</v>
      </c>
      <c r="C7" s="39">
        <v>900987</v>
      </c>
      <c r="D7" s="39">
        <v>76026</v>
      </c>
      <c r="E7" s="39">
        <v>37401</v>
      </c>
      <c r="F7" s="39">
        <v>74553</v>
      </c>
      <c r="I7" s="7"/>
    </row>
    <row r="8" spans="2:9" ht="14" customHeight="1" x14ac:dyDescent="0.3">
      <c r="B8" s="10" t="s">
        <v>53</v>
      </c>
      <c r="C8" s="15">
        <v>10885</v>
      </c>
      <c r="D8" s="15">
        <v>362</v>
      </c>
      <c r="E8" s="15">
        <v>77</v>
      </c>
      <c r="F8" s="15">
        <v>842</v>
      </c>
    </row>
    <row r="9" spans="2:9" ht="14" customHeight="1" x14ac:dyDescent="0.3">
      <c r="B9" s="10" t="s">
        <v>47</v>
      </c>
      <c r="C9" s="15">
        <v>3375</v>
      </c>
      <c r="D9" s="15">
        <v>220</v>
      </c>
      <c r="E9" s="15">
        <v>25</v>
      </c>
      <c r="F9" s="15">
        <v>189</v>
      </c>
    </row>
    <row r="10" spans="2:9" ht="14" customHeight="1" x14ac:dyDescent="0.3">
      <c r="B10" s="10" t="s">
        <v>48</v>
      </c>
      <c r="C10" s="14">
        <f>+SUM(C11:C34)</f>
        <v>211970</v>
      </c>
      <c r="D10" s="14">
        <f t="shared" ref="D10:F10" si="0">+SUM(D11:D34)</f>
        <v>19507</v>
      </c>
      <c r="E10" s="14">
        <f t="shared" si="0"/>
        <v>8100</v>
      </c>
      <c r="F10" s="14">
        <f t="shared" si="0"/>
        <v>17070</v>
      </c>
    </row>
    <row r="11" spans="2:9" s="98" customFormat="1" ht="14" hidden="1" customHeight="1" outlineLevel="1" x14ac:dyDescent="0.35">
      <c r="B11" s="99" t="s">
        <v>290</v>
      </c>
      <c r="C11" s="112">
        <v>29792</v>
      </c>
      <c r="D11" s="110">
        <v>1432</v>
      </c>
      <c r="E11" s="110">
        <v>865</v>
      </c>
      <c r="F11" s="110">
        <v>2814</v>
      </c>
      <c r="G11" s="14"/>
      <c r="H11" s="14"/>
      <c r="I11" s="14"/>
    </row>
    <row r="12" spans="2:9" s="98" customFormat="1" ht="14" hidden="1" customHeight="1" outlineLevel="1" x14ac:dyDescent="0.35">
      <c r="B12" s="99" t="s">
        <v>291</v>
      </c>
      <c r="C12" s="112">
        <v>5028</v>
      </c>
      <c r="D12" s="110">
        <v>1004</v>
      </c>
      <c r="E12" s="110">
        <v>268</v>
      </c>
      <c r="F12" s="110">
        <v>489</v>
      </c>
      <c r="G12" s="14"/>
      <c r="H12" s="14"/>
      <c r="I12" s="14"/>
    </row>
    <row r="13" spans="2:9" s="98" customFormat="1" ht="14" hidden="1" customHeight="1" outlineLevel="1" x14ac:dyDescent="0.35">
      <c r="B13" s="99" t="s">
        <v>292</v>
      </c>
      <c r="C13" s="112">
        <v>426</v>
      </c>
      <c r="D13" s="161" t="s">
        <v>100</v>
      </c>
      <c r="E13" s="161" t="s">
        <v>100</v>
      </c>
      <c r="F13" s="161" t="s">
        <v>100</v>
      </c>
      <c r="G13" s="14"/>
      <c r="H13" s="14"/>
      <c r="I13" s="14"/>
    </row>
    <row r="14" spans="2:9" s="98" customFormat="1" ht="14" hidden="1" customHeight="1" outlineLevel="1" x14ac:dyDescent="0.35">
      <c r="B14" s="99" t="s">
        <v>293</v>
      </c>
      <c r="C14" s="112">
        <v>11135</v>
      </c>
      <c r="D14" s="110">
        <v>1174</v>
      </c>
      <c r="E14" s="110">
        <v>306</v>
      </c>
      <c r="F14" s="110">
        <v>918</v>
      </c>
      <c r="G14" s="14"/>
      <c r="H14" s="14"/>
      <c r="I14" s="14"/>
    </row>
    <row r="15" spans="2:9" s="98" customFormat="1" ht="14" hidden="1" customHeight="1" outlineLevel="1" x14ac:dyDescent="0.35">
      <c r="B15" s="99" t="s">
        <v>294</v>
      </c>
      <c r="C15" s="112">
        <v>13043</v>
      </c>
      <c r="D15" s="110">
        <v>381</v>
      </c>
      <c r="E15" s="110">
        <v>89</v>
      </c>
      <c r="F15" s="110">
        <v>1451</v>
      </c>
      <c r="G15" s="14"/>
      <c r="H15" s="14"/>
      <c r="I15" s="14"/>
    </row>
    <row r="16" spans="2:9" s="98" customFormat="1" ht="14" hidden="1" customHeight="1" outlineLevel="1" x14ac:dyDescent="0.35">
      <c r="B16" s="99" t="s">
        <v>295</v>
      </c>
      <c r="C16" s="112">
        <v>6502</v>
      </c>
      <c r="D16" s="110">
        <v>745</v>
      </c>
      <c r="E16" s="110">
        <v>514</v>
      </c>
      <c r="F16" s="110">
        <v>1136</v>
      </c>
      <c r="G16" s="14"/>
      <c r="H16" s="14"/>
      <c r="I16" s="14"/>
    </row>
    <row r="17" spans="2:9" s="98" customFormat="1" ht="14" hidden="1" customHeight="1" outlineLevel="1" x14ac:dyDescent="0.35">
      <c r="B17" s="99" t="s">
        <v>296</v>
      </c>
      <c r="C17" s="112">
        <v>6429</v>
      </c>
      <c r="D17" s="110">
        <v>597</v>
      </c>
      <c r="E17" s="110">
        <v>189</v>
      </c>
      <c r="F17" s="110">
        <v>277</v>
      </c>
      <c r="G17" s="14"/>
      <c r="H17" s="14"/>
      <c r="I17" s="14"/>
    </row>
    <row r="18" spans="2:9" s="98" customFormat="1" ht="14" hidden="1" customHeight="1" outlineLevel="1" x14ac:dyDescent="0.35">
      <c r="B18" s="99" t="s">
        <v>297</v>
      </c>
      <c r="C18" s="112">
        <v>6084</v>
      </c>
      <c r="D18" s="110">
        <v>344</v>
      </c>
      <c r="E18" s="110">
        <v>71</v>
      </c>
      <c r="F18" s="110">
        <v>323</v>
      </c>
      <c r="G18" s="14"/>
      <c r="H18" s="14"/>
      <c r="I18" s="14"/>
    </row>
    <row r="19" spans="2:9" s="98" customFormat="1" ht="14" hidden="1" customHeight="1" outlineLevel="1" x14ac:dyDescent="0.35">
      <c r="B19" s="99" t="s">
        <v>298</v>
      </c>
      <c r="C19" s="112">
        <v>2227</v>
      </c>
      <c r="D19" s="110">
        <v>495</v>
      </c>
      <c r="E19" s="110">
        <v>466</v>
      </c>
      <c r="F19" s="110">
        <v>241</v>
      </c>
      <c r="G19" s="14"/>
      <c r="H19" s="14"/>
      <c r="I19" s="14"/>
    </row>
    <row r="20" spans="2:9" s="98" customFormat="1" ht="14" hidden="1" customHeight="1" outlineLevel="1" x14ac:dyDescent="0.35">
      <c r="B20" s="99" t="s">
        <v>299</v>
      </c>
      <c r="C20" s="112">
        <v>755</v>
      </c>
      <c r="D20" s="110">
        <v>6</v>
      </c>
      <c r="E20" s="110">
        <v>183</v>
      </c>
      <c r="F20" s="161" t="s">
        <v>100</v>
      </c>
      <c r="G20" s="14"/>
      <c r="H20" s="14"/>
      <c r="I20" s="14"/>
    </row>
    <row r="21" spans="2:9" s="98" customFormat="1" ht="14" hidden="1" customHeight="1" outlineLevel="1" x14ac:dyDescent="0.35">
      <c r="B21" s="99" t="s">
        <v>300</v>
      </c>
      <c r="C21" s="112">
        <v>6796</v>
      </c>
      <c r="D21" s="110">
        <v>225</v>
      </c>
      <c r="E21" s="110">
        <v>212</v>
      </c>
      <c r="F21" s="110">
        <v>278</v>
      </c>
      <c r="G21" s="14"/>
      <c r="H21" s="14"/>
      <c r="I21" s="14"/>
    </row>
    <row r="22" spans="2:9" s="98" customFormat="1" ht="14" hidden="1" customHeight="1" outlineLevel="1" x14ac:dyDescent="0.35">
      <c r="B22" s="99" t="s">
        <v>301</v>
      </c>
      <c r="C22" s="112">
        <v>6572</v>
      </c>
      <c r="D22" s="110">
        <v>340</v>
      </c>
      <c r="E22" s="110">
        <v>735</v>
      </c>
      <c r="F22" s="110">
        <v>352</v>
      </c>
      <c r="G22" s="14"/>
      <c r="H22" s="14"/>
      <c r="I22" s="14"/>
    </row>
    <row r="23" spans="2:9" s="98" customFormat="1" ht="14" hidden="1" customHeight="1" outlineLevel="1" x14ac:dyDescent="0.35">
      <c r="B23" s="99" t="s">
        <v>302</v>
      </c>
      <c r="C23" s="112">
        <v>15390</v>
      </c>
      <c r="D23" s="110">
        <v>1099</v>
      </c>
      <c r="E23" s="110">
        <v>559</v>
      </c>
      <c r="F23" s="110">
        <v>1578</v>
      </c>
      <c r="G23" s="14"/>
      <c r="H23" s="14"/>
      <c r="I23" s="14"/>
    </row>
    <row r="24" spans="2:9" s="98" customFormat="1" ht="14" hidden="1" customHeight="1" outlineLevel="1" x14ac:dyDescent="0.35">
      <c r="B24" s="99" t="s">
        <v>303</v>
      </c>
      <c r="C24" s="112">
        <v>12060</v>
      </c>
      <c r="D24" s="110">
        <v>508</v>
      </c>
      <c r="E24" s="110">
        <v>253</v>
      </c>
      <c r="F24" s="110">
        <v>839</v>
      </c>
      <c r="G24" s="14"/>
      <c r="H24" s="14"/>
      <c r="I24" s="14"/>
    </row>
    <row r="25" spans="2:9" s="98" customFormat="1" ht="14" hidden="1" customHeight="1" outlineLevel="1" x14ac:dyDescent="0.35">
      <c r="B25" s="99" t="s">
        <v>304</v>
      </c>
      <c r="C25" s="112">
        <v>4741</v>
      </c>
      <c r="D25" s="110">
        <v>24</v>
      </c>
      <c r="E25" s="110">
        <v>150</v>
      </c>
      <c r="F25" s="110">
        <v>159</v>
      </c>
      <c r="G25" s="14"/>
      <c r="H25" s="14"/>
      <c r="I25" s="14"/>
    </row>
    <row r="26" spans="2:9" s="98" customFormat="1" ht="14" hidden="1" customHeight="1" outlineLevel="1" x14ac:dyDescent="0.35">
      <c r="B26" s="99" t="s">
        <v>305</v>
      </c>
      <c r="C26" s="112">
        <v>23945</v>
      </c>
      <c r="D26" s="110">
        <v>1501</v>
      </c>
      <c r="E26" s="110">
        <v>792</v>
      </c>
      <c r="F26" s="110">
        <v>1786</v>
      </c>
      <c r="G26" s="14"/>
      <c r="H26" s="14"/>
      <c r="I26" s="14"/>
    </row>
    <row r="27" spans="2:9" s="98" customFormat="1" ht="14" hidden="1" customHeight="1" outlineLevel="1" x14ac:dyDescent="0.35">
      <c r="B27" s="99" t="s">
        <v>306</v>
      </c>
      <c r="C27" s="112">
        <v>4717</v>
      </c>
      <c r="D27" s="110">
        <v>3283</v>
      </c>
      <c r="E27" s="110">
        <v>165</v>
      </c>
      <c r="F27" s="110">
        <v>73</v>
      </c>
      <c r="G27" s="14"/>
      <c r="H27" s="14"/>
      <c r="I27" s="14"/>
    </row>
    <row r="28" spans="2:9" s="98" customFormat="1" ht="14" hidden="1" customHeight="1" outlineLevel="1" x14ac:dyDescent="0.35">
      <c r="B28" s="99" t="s">
        <v>307</v>
      </c>
      <c r="C28" s="112">
        <v>8836</v>
      </c>
      <c r="D28" s="110">
        <v>1365</v>
      </c>
      <c r="E28" s="110">
        <v>658</v>
      </c>
      <c r="F28" s="110">
        <v>203</v>
      </c>
      <c r="G28" s="14"/>
      <c r="H28" s="14"/>
      <c r="I28" s="14"/>
    </row>
    <row r="29" spans="2:9" s="98" customFormat="1" ht="14" hidden="1" customHeight="1" outlineLevel="1" x14ac:dyDescent="0.35">
      <c r="B29" s="99" t="s">
        <v>308</v>
      </c>
      <c r="C29" s="112">
        <v>7863</v>
      </c>
      <c r="D29" s="110">
        <v>495</v>
      </c>
      <c r="E29" s="110">
        <v>275</v>
      </c>
      <c r="F29" s="110">
        <v>1342</v>
      </c>
      <c r="G29" s="14"/>
      <c r="H29" s="14"/>
      <c r="I29" s="14"/>
    </row>
    <row r="30" spans="2:9" s="98" customFormat="1" ht="14" hidden="1" customHeight="1" outlineLevel="1" x14ac:dyDescent="0.35">
      <c r="B30" s="99" t="s">
        <v>309</v>
      </c>
      <c r="C30" s="112">
        <v>22093</v>
      </c>
      <c r="D30" s="110">
        <v>1709</v>
      </c>
      <c r="E30" s="110">
        <v>412</v>
      </c>
      <c r="F30" s="110">
        <v>1677</v>
      </c>
      <c r="G30" s="14"/>
      <c r="H30" s="14"/>
      <c r="I30" s="14"/>
    </row>
    <row r="31" spans="2:9" s="98" customFormat="1" ht="14" hidden="1" customHeight="1" outlineLevel="1" x14ac:dyDescent="0.35">
      <c r="B31" s="99" t="s">
        <v>310</v>
      </c>
      <c r="C31" s="112">
        <v>2688</v>
      </c>
      <c r="D31" s="110">
        <v>190</v>
      </c>
      <c r="E31" s="110">
        <v>149</v>
      </c>
      <c r="F31" s="110">
        <v>78</v>
      </c>
      <c r="G31" s="14"/>
      <c r="H31" s="14"/>
      <c r="I31" s="14"/>
    </row>
    <row r="32" spans="2:9" s="98" customFormat="1" ht="14" hidden="1" customHeight="1" outlineLevel="1" x14ac:dyDescent="0.35">
      <c r="B32" s="99" t="s">
        <v>311</v>
      </c>
      <c r="C32" s="112">
        <v>6389</v>
      </c>
      <c r="D32" s="110">
        <v>1170</v>
      </c>
      <c r="E32" s="110">
        <v>232</v>
      </c>
      <c r="F32" s="110">
        <v>451</v>
      </c>
      <c r="G32" s="14"/>
      <c r="H32" s="14"/>
      <c r="I32" s="14"/>
    </row>
    <row r="33" spans="2:9" s="98" customFormat="1" ht="14" hidden="1" customHeight="1" outlineLevel="1" x14ac:dyDescent="0.35">
      <c r="B33" s="99" t="s">
        <v>312</v>
      </c>
      <c r="C33" s="112">
        <v>2979</v>
      </c>
      <c r="D33" s="110">
        <v>68</v>
      </c>
      <c r="E33" s="110">
        <v>45</v>
      </c>
      <c r="F33" s="110">
        <v>239</v>
      </c>
      <c r="G33" s="14"/>
      <c r="H33" s="14"/>
      <c r="I33" s="14"/>
    </row>
    <row r="34" spans="2:9" s="98" customFormat="1" ht="14" hidden="1" customHeight="1" outlineLevel="1" x14ac:dyDescent="0.35">
      <c r="B34" s="99" t="s">
        <v>313</v>
      </c>
      <c r="C34" s="112">
        <v>5480</v>
      </c>
      <c r="D34" s="110">
        <v>1352</v>
      </c>
      <c r="E34" s="110">
        <v>512</v>
      </c>
      <c r="F34" s="110">
        <v>366</v>
      </c>
      <c r="G34" s="14"/>
      <c r="H34" s="14"/>
      <c r="I34" s="14"/>
    </row>
    <row r="35" spans="2:9" ht="14" customHeight="1" collapsed="1" x14ac:dyDescent="0.3">
      <c r="B35" s="100" t="s">
        <v>57</v>
      </c>
      <c r="C35" s="78">
        <v>5381</v>
      </c>
      <c r="D35" s="78">
        <v>12</v>
      </c>
      <c r="E35" s="78">
        <v>198</v>
      </c>
      <c r="F35" s="78">
        <v>54</v>
      </c>
      <c r="G35" s="78"/>
      <c r="H35" s="78"/>
    </row>
    <row r="36" spans="2:9" ht="14" customHeight="1" x14ac:dyDescent="0.3">
      <c r="B36" s="100" t="s">
        <v>58</v>
      </c>
      <c r="C36" s="78">
        <v>13708</v>
      </c>
      <c r="D36" s="78">
        <v>1410</v>
      </c>
      <c r="E36" s="78">
        <v>903</v>
      </c>
      <c r="F36" s="78">
        <v>830</v>
      </c>
      <c r="G36" s="77"/>
      <c r="H36" s="78"/>
    </row>
    <row r="37" spans="2:9" ht="14" customHeight="1" x14ac:dyDescent="0.3">
      <c r="B37" s="102" t="s">
        <v>49</v>
      </c>
      <c r="C37" s="78">
        <v>47841</v>
      </c>
      <c r="D37" s="78">
        <v>4573</v>
      </c>
      <c r="E37" s="78">
        <v>683</v>
      </c>
      <c r="F37" s="78">
        <v>6306</v>
      </c>
      <c r="G37" s="77"/>
      <c r="H37" s="77"/>
    </row>
    <row r="38" spans="2:9" ht="14" customHeight="1" x14ac:dyDescent="0.3">
      <c r="B38" s="100" t="s">
        <v>50</v>
      </c>
      <c r="C38" s="77">
        <f>+C39+C40+C41</f>
        <v>189709</v>
      </c>
      <c r="D38" s="77">
        <f t="shared" ref="D38:F38" si="1">+D39+D40+D41</f>
        <v>23136</v>
      </c>
      <c r="E38" s="77">
        <f t="shared" si="1"/>
        <v>12765</v>
      </c>
      <c r="F38" s="77">
        <f t="shared" si="1"/>
        <v>13424</v>
      </c>
      <c r="G38" s="77"/>
      <c r="H38" s="77"/>
    </row>
    <row r="39" spans="2:9" ht="14" hidden="1" customHeight="1" outlineLevel="1" x14ac:dyDescent="0.3">
      <c r="B39" s="99" t="s">
        <v>314</v>
      </c>
      <c r="C39" s="112">
        <v>16365</v>
      </c>
      <c r="D39" s="110">
        <v>305</v>
      </c>
      <c r="E39" s="110">
        <v>90</v>
      </c>
      <c r="F39" s="110">
        <v>2100</v>
      </c>
    </row>
    <row r="40" spans="2:9" ht="14" hidden="1" customHeight="1" outlineLevel="1" x14ac:dyDescent="0.3">
      <c r="B40" s="99" t="s">
        <v>315</v>
      </c>
      <c r="C40" s="112">
        <v>48326</v>
      </c>
      <c r="D40" s="110">
        <v>4838</v>
      </c>
      <c r="E40" s="110">
        <v>1466</v>
      </c>
      <c r="F40" s="110">
        <v>4661</v>
      </c>
    </row>
    <row r="41" spans="2:9" ht="14" hidden="1" customHeight="1" outlineLevel="1" x14ac:dyDescent="0.3">
      <c r="B41" s="99" t="s">
        <v>316</v>
      </c>
      <c r="C41" s="112">
        <v>125018</v>
      </c>
      <c r="D41" s="110">
        <v>17993</v>
      </c>
      <c r="E41" s="110">
        <v>11209</v>
      </c>
      <c r="F41" s="110">
        <v>6663</v>
      </c>
    </row>
    <row r="42" spans="2:9" ht="14" customHeight="1" collapsed="1" x14ac:dyDescent="0.3">
      <c r="B42" s="10" t="s">
        <v>51</v>
      </c>
      <c r="C42" s="15">
        <v>61463</v>
      </c>
      <c r="D42" s="15">
        <v>5194</v>
      </c>
      <c r="E42" s="15">
        <v>1568</v>
      </c>
      <c r="F42" s="15">
        <v>2120</v>
      </c>
    </row>
    <row r="43" spans="2:9" ht="14" customHeight="1" x14ac:dyDescent="0.3">
      <c r="B43" s="10" t="s">
        <v>52</v>
      </c>
      <c r="C43" s="15">
        <v>42587</v>
      </c>
      <c r="D43" s="15">
        <v>2312</v>
      </c>
      <c r="E43" s="15">
        <v>4020</v>
      </c>
      <c r="F43" s="15">
        <v>2860</v>
      </c>
    </row>
    <row r="44" spans="2:9" ht="14" customHeight="1" x14ac:dyDescent="0.3">
      <c r="B44" s="10" t="s">
        <v>61</v>
      </c>
      <c r="C44" s="15">
        <v>39436</v>
      </c>
      <c r="D44" s="15">
        <v>2793</v>
      </c>
      <c r="E44" s="15">
        <v>1181</v>
      </c>
      <c r="F44" s="15">
        <v>6130</v>
      </c>
    </row>
    <row r="45" spans="2:9" ht="14" customHeight="1" x14ac:dyDescent="0.3">
      <c r="B45" s="10" t="s">
        <v>60</v>
      </c>
      <c r="C45" s="15">
        <v>43283</v>
      </c>
      <c r="D45" s="15">
        <v>6062</v>
      </c>
      <c r="E45" s="15">
        <v>2853</v>
      </c>
      <c r="F45" s="15">
        <v>595</v>
      </c>
    </row>
    <row r="46" spans="2:9" ht="14" customHeight="1" x14ac:dyDescent="0.3">
      <c r="B46" s="10" t="s">
        <v>59</v>
      </c>
      <c r="C46" s="15">
        <v>3777</v>
      </c>
      <c r="D46" s="15">
        <v>112</v>
      </c>
      <c r="E46" s="15">
        <v>31</v>
      </c>
      <c r="F46" s="15">
        <v>525</v>
      </c>
    </row>
    <row r="47" spans="2:9" ht="14" customHeight="1" x14ac:dyDescent="0.3">
      <c r="B47" s="10" t="s">
        <v>62</v>
      </c>
      <c r="C47" s="15">
        <v>45893</v>
      </c>
      <c r="D47" s="15">
        <v>3517</v>
      </c>
      <c r="E47" s="15">
        <v>2101</v>
      </c>
      <c r="F47" s="15">
        <v>3695</v>
      </c>
    </row>
    <row r="48" spans="2:9" ht="14" customHeight="1" x14ac:dyDescent="0.3">
      <c r="B48" s="10" t="s">
        <v>63</v>
      </c>
      <c r="C48" s="15">
        <v>69236</v>
      </c>
      <c r="D48" s="15">
        <v>1172</v>
      </c>
      <c r="E48" s="15">
        <v>940</v>
      </c>
      <c r="F48" s="15">
        <v>6855</v>
      </c>
    </row>
    <row r="49" spans="2:6" ht="14" customHeight="1" x14ac:dyDescent="0.3">
      <c r="B49" s="10" t="s">
        <v>69</v>
      </c>
      <c r="C49" s="15">
        <v>2796</v>
      </c>
      <c r="D49" s="15">
        <v>254</v>
      </c>
      <c r="E49" s="15">
        <v>67</v>
      </c>
      <c r="F49" s="15">
        <v>518</v>
      </c>
    </row>
    <row r="50" spans="2:6" ht="14" customHeight="1" x14ac:dyDescent="0.3">
      <c r="B50" s="10" t="s">
        <v>64</v>
      </c>
      <c r="C50" s="15">
        <v>13618</v>
      </c>
      <c r="D50" s="15">
        <v>664</v>
      </c>
      <c r="E50" s="15">
        <v>326</v>
      </c>
      <c r="F50" s="15">
        <v>1615</v>
      </c>
    </row>
    <row r="51" spans="2:6" ht="14" customHeight="1" x14ac:dyDescent="0.3">
      <c r="B51" s="10" t="s">
        <v>65</v>
      </c>
      <c r="C51" s="15">
        <v>79059</v>
      </c>
      <c r="D51" s="15">
        <v>3564</v>
      </c>
      <c r="E51" s="15">
        <v>1275</v>
      </c>
      <c r="F51" s="15">
        <v>8778</v>
      </c>
    </row>
    <row r="52" spans="2:6" ht="14" customHeight="1" x14ac:dyDescent="0.3">
      <c r="B52" s="10" t="s">
        <v>66</v>
      </c>
      <c r="C52" s="15">
        <v>4585</v>
      </c>
      <c r="D52" s="15">
        <v>500</v>
      </c>
      <c r="E52" s="15">
        <v>78</v>
      </c>
      <c r="F52" s="15">
        <v>542</v>
      </c>
    </row>
    <row r="53" spans="2:6" ht="14" customHeight="1" x14ac:dyDescent="0.3">
      <c r="B53" s="10" t="s">
        <v>67</v>
      </c>
      <c r="C53" s="15">
        <v>12374</v>
      </c>
      <c r="D53" s="15">
        <v>662</v>
      </c>
      <c r="E53" s="15">
        <v>210</v>
      </c>
      <c r="F53" s="15">
        <v>1605</v>
      </c>
    </row>
    <row r="54" spans="2:6" ht="14" customHeight="1" x14ac:dyDescent="0.3">
      <c r="B54" s="86" t="s">
        <v>68</v>
      </c>
      <c r="C54" s="150">
        <v>11</v>
      </c>
      <c r="D54" s="46" t="s">
        <v>100</v>
      </c>
      <c r="E54" s="46" t="s">
        <v>100</v>
      </c>
      <c r="F54" s="46" t="s">
        <v>100</v>
      </c>
    </row>
    <row r="55" spans="2:6" ht="5" customHeight="1" x14ac:dyDescent="0.3">
      <c r="B55" s="5"/>
      <c r="C55" s="2"/>
      <c r="D55" s="2"/>
      <c r="E55" s="2"/>
      <c r="F55" s="4"/>
    </row>
    <row r="56" spans="2:6" x14ac:dyDescent="0.3">
      <c r="B56" s="190" t="s">
        <v>132</v>
      </c>
      <c r="C56" s="190"/>
      <c r="D56" s="190"/>
      <c r="E56" s="190"/>
      <c r="F56" s="190"/>
    </row>
    <row r="57" spans="2:6" x14ac:dyDescent="0.3">
      <c r="B57" s="76"/>
      <c r="C57" s="6"/>
      <c r="D57" s="6"/>
      <c r="E57" s="6"/>
      <c r="F57" s="6"/>
    </row>
    <row r="58" spans="2:6" ht="14" customHeight="1" x14ac:dyDescent="0.3">
      <c r="B58" s="6"/>
      <c r="C58" s="6"/>
      <c r="D58" s="6"/>
      <c r="E58" s="6"/>
      <c r="F58" s="6"/>
    </row>
  </sheetData>
  <mergeCells count="7">
    <mergeCell ref="B3:E3"/>
    <mergeCell ref="B2:F2"/>
    <mergeCell ref="B56:F56"/>
    <mergeCell ref="C5:C6"/>
    <mergeCell ref="D5:D6"/>
    <mergeCell ref="E5:E6"/>
    <mergeCell ref="F5:F6"/>
  </mergeCells>
  <printOptions horizontalCentered="1"/>
  <pageMargins left="0.11811023622047245" right="0.11811023622047245" top="0.78740157480314965" bottom="0.19685039370078741" header="0.51181102362204722" footer="0.51181102362204722"/>
  <pageSetup paperSize="9" scale="9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57"/>
  <sheetViews>
    <sheetView workbookViewId="0"/>
  </sheetViews>
  <sheetFormatPr defaultColWidth="9.1796875" defaultRowHeight="12.5" outlineLevelRow="1" x14ac:dyDescent="0.3"/>
  <cols>
    <col min="1" max="1" width="3.36328125" style="1" customWidth="1"/>
    <col min="2" max="2" width="56.81640625" style="1" customWidth="1"/>
    <col min="3" max="3" width="11.81640625" style="3" customWidth="1"/>
    <col min="4" max="4" width="12.1796875" style="3" customWidth="1"/>
    <col min="5" max="5" width="11.54296875" style="3" customWidth="1"/>
    <col min="6" max="6" width="10.81640625" style="3" customWidth="1"/>
    <col min="7" max="168" width="9.1796875" style="1"/>
    <col min="169" max="169" width="51.1796875" style="1" customWidth="1"/>
    <col min="170" max="177" width="9.81640625" style="1" customWidth="1"/>
    <col min="178" max="424" width="9.1796875" style="1"/>
    <col min="425" max="425" width="51.1796875" style="1" customWidth="1"/>
    <col min="426" max="433" width="9.81640625" style="1" customWidth="1"/>
    <col min="434" max="680" width="9.1796875" style="1"/>
    <col min="681" max="681" width="51.1796875" style="1" customWidth="1"/>
    <col min="682" max="689" width="9.81640625" style="1" customWidth="1"/>
    <col min="690" max="936" width="9.1796875" style="1"/>
    <col min="937" max="937" width="51.1796875" style="1" customWidth="1"/>
    <col min="938" max="945" width="9.81640625" style="1" customWidth="1"/>
    <col min="946" max="1192" width="9.1796875" style="1"/>
    <col min="1193" max="1193" width="51.1796875" style="1" customWidth="1"/>
    <col min="1194" max="1201" width="9.81640625" style="1" customWidth="1"/>
    <col min="1202" max="1448" width="9.1796875" style="1"/>
    <col min="1449" max="1449" width="51.1796875" style="1" customWidth="1"/>
    <col min="1450" max="1457" width="9.81640625" style="1" customWidth="1"/>
    <col min="1458" max="1704" width="9.1796875" style="1"/>
    <col min="1705" max="1705" width="51.1796875" style="1" customWidth="1"/>
    <col min="1706" max="1713" width="9.81640625" style="1" customWidth="1"/>
    <col min="1714" max="1960" width="9.1796875" style="1"/>
    <col min="1961" max="1961" width="51.1796875" style="1" customWidth="1"/>
    <col min="1962" max="1969" width="9.81640625" style="1" customWidth="1"/>
    <col min="1970" max="2216" width="9.1796875" style="1"/>
    <col min="2217" max="2217" width="51.1796875" style="1" customWidth="1"/>
    <col min="2218" max="2225" width="9.81640625" style="1" customWidth="1"/>
    <col min="2226" max="2472" width="9.1796875" style="1"/>
    <col min="2473" max="2473" width="51.1796875" style="1" customWidth="1"/>
    <col min="2474" max="2481" width="9.81640625" style="1" customWidth="1"/>
    <col min="2482" max="2728" width="9.1796875" style="1"/>
    <col min="2729" max="2729" width="51.1796875" style="1" customWidth="1"/>
    <col min="2730" max="2737" width="9.81640625" style="1" customWidth="1"/>
    <col min="2738" max="2984" width="9.1796875" style="1"/>
    <col min="2985" max="2985" width="51.1796875" style="1" customWidth="1"/>
    <col min="2986" max="2993" width="9.81640625" style="1" customWidth="1"/>
    <col min="2994" max="3240" width="9.1796875" style="1"/>
    <col min="3241" max="3241" width="51.1796875" style="1" customWidth="1"/>
    <col min="3242" max="3249" width="9.81640625" style="1" customWidth="1"/>
    <col min="3250" max="3496" width="9.1796875" style="1"/>
    <col min="3497" max="3497" width="51.1796875" style="1" customWidth="1"/>
    <col min="3498" max="3505" width="9.81640625" style="1" customWidth="1"/>
    <col min="3506" max="3752" width="9.1796875" style="1"/>
    <col min="3753" max="3753" width="51.1796875" style="1" customWidth="1"/>
    <col min="3754" max="3761" width="9.81640625" style="1" customWidth="1"/>
    <col min="3762" max="4008" width="9.1796875" style="1"/>
    <col min="4009" max="4009" width="51.1796875" style="1" customWidth="1"/>
    <col min="4010" max="4017" width="9.81640625" style="1" customWidth="1"/>
    <col min="4018" max="4264" width="9.1796875" style="1"/>
    <col min="4265" max="4265" width="51.1796875" style="1" customWidth="1"/>
    <col min="4266" max="4273" width="9.81640625" style="1" customWidth="1"/>
    <col min="4274" max="4520" width="9.1796875" style="1"/>
    <col min="4521" max="4521" width="51.1796875" style="1" customWidth="1"/>
    <col min="4522" max="4529" width="9.81640625" style="1" customWidth="1"/>
    <col min="4530" max="4776" width="9.1796875" style="1"/>
    <col min="4777" max="4777" width="51.1796875" style="1" customWidth="1"/>
    <col min="4778" max="4785" width="9.81640625" style="1" customWidth="1"/>
    <col min="4786" max="5032" width="9.1796875" style="1"/>
    <col min="5033" max="5033" width="51.1796875" style="1" customWidth="1"/>
    <col min="5034" max="5041" width="9.81640625" style="1" customWidth="1"/>
    <col min="5042" max="5288" width="9.1796875" style="1"/>
    <col min="5289" max="5289" width="51.1796875" style="1" customWidth="1"/>
    <col min="5290" max="5297" width="9.81640625" style="1" customWidth="1"/>
    <col min="5298" max="5544" width="9.1796875" style="1"/>
    <col min="5545" max="5545" width="51.1796875" style="1" customWidth="1"/>
    <col min="5546" max="5553" width="9.81640625" style="1" customWidth="1"/>
    <col min="5554" max="5800" width="9.1796875" style="1"/>
    <col min="5801" max="5801" width="51.1796875" style="1" customWidth="1"/>
    <col min="5802" max="5809" width="9.81640625" style="1" customWidth="1"/>
    <col min="5810" max="6056" width="9.1796875" style="1"/>
    <col min="6057" max="6057" width="51.1796875" style="1" customWidth="1"/>
    <col min="6058" max="6065" width="9.81640625" style="1" customWidth="1"/>
    <col min="6066" max="6312" width="9.1796875" style="1"/>
    <col min="6313" max="6313" width="51.1796875" style="1" customWidth="1"/>
    <col min="6314" max="6321" width="9.81640625" style="1" customWidth="1"/>
    <col min="6322" max="6568" width="9.1796875" style="1"/>
    <col min="6569" max="6569" width="51.1796875" style="1" customWidth="1"/>
    <col min="6570" max="6577" width="9.81640625" style="1" customWidth="1"/>
    <col min="6578" max="6824" width="9.1796875" style="1"/>
    <col min="6825" max="6825" width="51.1796875" style="1" customWidth="1"/>
    <col min="6826" max="6833" width="9.81640625" style="1" customWidth="1"/>
    <col min="6834" max="7080" width="9.1796875" style="1"/>
    <col min="7081" max="7081" width="51.1796875" style="1" customWidth="1"/>
    <col min="7082" max="7089" width="9.81640625" style="1" customWidth="1"/>
    <col min="7090" max="7336" width="9.1796875" style="1"/>
    <col min="7337" max="7337" width="51.1796875" style="1" customWidth="1"/>
    <col min="7338" max="7345" width="9.81640625" style="1" customWidth="1"/>
    <col min="7346" max="7592" width="9.1796875" style="1"/>
    <col min="7593" max="7593" width="51.1796875" style="1" customWidth="1"/>
    <col min="7594" max="7601" width="9.81640625" style="1" customWidth="1"/>
    <col min="7602" max="7848" width="9.1796875" style="1"/>
    <col min="7849" max="7849" width="51.1796875" style="1" customWidth="1"/>
    <col min="7850" max="7857" width="9.81640625" style="1" customWidth="1"/>
    <col min="7858" max="8104" width="9.1796875" style="1"/>
    <col min="8105" max="8105" width="51.1796875" style="1" customWidth="1"/>
    <col min="8106" max="8113" width="9.81640625" style="1" customWidth="1"/>
    <col min="8114" max="8360" width="9.1796875" style="1"/>
    <col min="8361" max="8361" width="51.1796875" style="1" customWidth="1"/>
    <col min="8362" max="8369" width="9.81640625" style="1" customWidth="1"/>
    <col min="8370" max="8616" width="9.1796875" style="1"/>
    <col min="8617" max="8617" width="51.1796875" style="1" customWidth="1"/>
    <col min="8618" max="8625" width="9.81640625" style="1" customWidth="1"/>
    <col min="8626" max="8872" width="9.1796875" style="1"/>
    <col min="8873" max="8873" width="51.1796875" style="1" customWidth="1"/>
    <col min="8874" max="8881" width="9.81640625" style="1" customWidth="1"/>
    <col min="8882" max="9128" width="9.1796875" style="1"/>
    <col min="9129" max="9129" width="51.1796875" style="1" customWidth="1"/>
    <col min="9130" max="9137" width="9.81640625" style="1" customWidth="1"/>
    <col min="9138" max="9384" width="9.1796875" style="1"/>
    <col min="9385" max="9385" width="51.1796875" style="1" customWidth="1"/>
    <col min="9386" max="9393" width="9.81640625" style="1" customWidth="1"/>
    <col min="9394" max="9640" width="9.1796875" style="1"/>
    <col min="9641" max="9641" width="51.1796875" style="1" customWidth="1"/>
    <col min="9642" max="9649" width="9.81640625" style="1" customWidth="1"/>
    <col min="9650" max="9896" width="9.1796875" style="1"/>
    <col min="9897" max="9897" width="51.1796875" style="1" customWidth="1"/>
    <col min="9898" max="9905" width="9.81640625" style="1" customWidth="1"/>
    <col min="9906" max="10152" width="9.1796875" style="1"/>
    <col min="10153" max="10153" width="51.1796875" style="1" customWidth="1"/>
    <col min="10154" max="10161" width="9.81640625" style="1" customWidth="1"/>
    <col min="10162" max="10408" width="9.1796875" style="1"/>
    <col min="10409" max="10409" width="51.1796875" style="1" customWidth="1"/>
    <col min="10410" max="10417" width="9.81640625" style="1" customWidth="1"/>
    <col min="10418" max="10664" width="9.1796875" style="1"/>
    <col min="10665" max="10665" width="51.1796875" style="1" customWidth="1"/>
    <col min="10666" max="10673" width="9.81640625" style="1" customWidth="1"/>
    <col min="10674" max="10920" width="9.1796875" style="1"/>
    <col min="10921" max="10921" width="51.1796875" style="1" customWidth="1"/>
    <col min="10922" max="10929" width="9.81640625" style="1" customWidth="1"/>
    <col min="10930" max="11176" width="9.1796875" style="1"/>
    <col min="11177" max="11177" width="51.1796875" style="1" customWidth="1"/>
    <col min="11178" max="11185" width="9.81640625" style="1" customWidth="1"/>
    <col min="11186" max="11432" width="9.1796875" style="1"/>
    <col min="11433" max="11433" width="51.1796875" style="1" customWidth="1"/>
    <col min="11434" max="11441" width="9.81640625" style="1" customWidth="1"/>
    <col min="11442" max="11688" width="9.1796875" style="1"/>
    <col min="11689" max="11689" width="51.1796875" style="1" customWidth="1"/>
    <col min="11690" max="11697" width="9.81640625" style="1" customWidth="1"/>
    <col min="11698" max="11944" width="9.1796875" style="1"/>
    <col min="11945" max="11945" width="51.1796875" style="1" customWidth="1"/>
    <col min="11946" max="11953" width="9.81640625" style="1" customWidth="1"/>
    <col min="11954" max="12200" width="9.1796875" style="1"/>
    <col min="12201" max="12201" width="51.1796875" style="1" customWidth="1"/>
    <col min="12202" max="12209" width="9.81640625" style="1" customWidth="1"/>
    <col min="12210" max="12456" width="9.1796875" style="1"/>
    <col min="12457" max="12457" width="51.1796875" style="1" customWidth="1"/>
    <col min="12458" max="12465" width="9.81640625" style="1" customWidth="1"/>
    <col min="12466" max="12712" width="9.1796875" style="1"/>
    <col min="12713" max="12713" width="51.1796875" style="1" customWidth="1"/>
    <col min="12714" max="12721" width="9.81640625" style="1" customWidth="1"/>
    <col min="12722" max="12968" width="9.1796875" style="1"/>
    <col min="12969" max="12969" width="51.1796875" style="1" customWidth="1"/>
    <col min="12970" max="12977" width="9.81640625" style="1" customWidth="1"/>
    <col min="12978" max="13224" width="9.1796875" style="1"/>
    <col min="13225" max="13225" width="51.1796875" style="1" customWidth="1"/>
    <col min="13226" max="13233" width="9.81640625" style="1" customWidth="1"/>
    <col min="13234" max="13480" width="9.1796875" style="1"/>
    <col min="13481" max="13481" width="51.1796875" style="1" customWidth="1"/>
    <col min="13482" max="13489" width="9.81640625" style="1" customWidth="1"/>
    <col min="13490" max="13736" width="9.1796875" style="1"/>
    <col min="13737" max="13737" width="51.1796875" style="1" customWidth="1"/>
    <col min="13738" max="13745" width="9.81640625" style="1" customWidth="1"/>
    <col min="13746" max="13992" width="9.1796875" style="1"/>
    <col min="13993" max="13993" width="51.1796875" style="1" customWidth="1"/>
    <col min="13994" max="14001" width="9.81640625" style="1" customWidth="1"/>
    <col min="14002" max="14248" width="9.1796875" style="1"/>
    <col min="14249" max="14249" width="51.1796875" style="1" customWidth="1"/>
    <col min="14250" max="14257" width="9.81640625" style="1" customWidth="1"/>
    <col min="14258" max="14504" width="9.1796875" style="1"/>
    <col min="14505" max="14505" width="51.1796875" style="1" customWidth="1"/>
    <col min="14506" max="14513" width="9.81640625" style="1" customWidth="1"/>
    <col min="14514" max="14760" width="9.1796875" style="1"/>
    <col min="14761" max="14761" width="51.1796875" style="1" customWidth="1"/>
    <col min="14762" max="14769" width="9.81640625" style="1" customWidth="1"/>
    <col min="14770" max="15016" width="9.1796875" style="1"/>
    <col min="15017" max="15017" width="51.1796875" style="1" customWidth="1"/>
    <col min="15018" max="15025" width="9.81640625" style="1" customWidth="1"/>
    <col min="15026" max="15272" width="9.1796875" style="1"/>
    <col min="15273" max="15273" width="51.1796875" style="1" customWidth="1"/>
    <col min="15274" max="15281" width="9.81640625" style="1" customWidth="1"/>
    <col min="15282" max="15528" width="9.1796875" style="1"/>
    <col min="15529" max="15529" width="51.1796875" style="1" customWidth="1"/>
    <col min="15530" max="15537" width="9.81640625" style="1" customWidth="1"/>
    <col min="15538" max="15784" width="9.1796875" style="1"/>
    <col min="15785" max="15785" width="51.1796875" style="1" customWidth="1"/>
    <col min="15786" max="15793" width="9.81640625" style="1" customWidth="1"/>
    <col min="15794" max="16040" width="9.1796875" style="1"/>
    <col min="16041" max="16041" width="51.1796875" style="1" customWidth="1"/>
    <col min="16042" max="16049" width="9.81640625" style="1" customWidth="1"/>
    <col min="16050" max="16384" width="9.1796875" style="1"/>
  </cols>
  <sheetData>
    <row r="1" spans="2:9" ht="17.25" customHeight="1" x14ac:dyDescent="0.3">
      <c r="B1" s="40"/>
      <c r="C1" s="41"/>
      <c r="D1" s="42"/>
      <c r="E1" s="1"/>
      <c r="F1" s="36" t="s">
        <v>177</v>
      </c>
    </row>
    <row r="2" spans="2:9" ht="27.75" customHeight="1" x14ac:dyDescent="0.3">
      <c r="B2" s="181" t="s">
        <v>176</v>
      </c>
      <c r="C2" s="181"/>
      <c r="D2" s="181"/>
      <c r="E2" s="181"/>
      <c r="F2" s="181"/>
    </row>
    <row r="3" spans="2:9" ht="15.75" customHeight="1" x14ac:dyDescent="0.3">
      <c r="B3" s="182">
        <v>2021</v>
      </c>
      <c r="C3" s="182"/>
      <c r="D3" s="182"/>
      <c r="E3" s="182"/>
      <c r="F3" s="1"/>
    </row>
    <row r="4" spans="2:9" ht="15" customHeight="1" x14ac:dyDescent="0.3">
      <c r="B4" s="10" t="s">
        <v>115</v>
      </c>
      <c r="C4" s="11"/>
      <c r="D4" s="16"/>
      <c r="E4" s="11"/>
      <c r="F4" s="1"/>
    </row>
    <row r="5" spans="2:9" ht="21" customHeight="1" x14ac:dyDescent="0.3">
      <c r="B5" s="37" t="s">
        <v>73</v>
      </c>
      <c r="C5" s="183" t="s">
        <v>74</v>
      </c>
      <c r="D5" s="183" t="s">
        <v>75</v>
      </c>
      <c r="E5" s="183" t="s">
        <v>11</v>
      </c>
      <c r="F5" s="183" t="s">
        <v>9</v>
      </c>
    </row>
    <row r="6" spans="2:9" ht="32" customHeight="1" x14ac:dyDescent="0.3">
      <c r="B6" s="43" t="s">
        <v>46</v>
      </c>
      <c r="C6" s="183" t="s">
        <v>10</v>
      </c>
      <c r="D6" s="183" t="s">
        <v>10</v>
      </c>
      <c r="E6" s="183" t="s">
        <v>11</v>
      </c>
      <c r="F6" s="183" t="s">
        <v>9</v>
      </c>
    </row>
    <row r="7" spans="2:9" ht="14" customHeight="1" x14ac:dyDescent="0.3">
      <c r="B7" s="40" t="s">
        <v>0</v>
      </c>
      <c r="C7" s="66">
        <f>+'Q14'!C7/'Q12'!$C7*100</f>
        <v>86.476045501837035</v>
      </c>
      <c r="D7" s="66">
        <f>+'Q14'!D7/'Q12'!$C7*100</f>
        <v>7.2969175307997372</v>
      </c>
      <c r="E7" s="66">
        <f>+'Q14'!E7/'Q12'!$C7*100</f>
        <v>3.5897194718838419</v>
      </c>
      <c r="F7" s="66">
        <f>+'Q14'!F7/'Q12'!$C7*100</f>
        <v>7.1555401135626351</v>
      </c>
    </row>
    <row r="8" spans="2:9" ht="14" customHeight="1" x14ac:dyDescent="0.3">
      <c r="B8" s="10" t="s">
        <v>53</v>
      </c>
      <c r="C8" s="13">
        <f>+'Q14'!C8/'Q12'!$C8*100</f>
        <v>91.103113491797799</v>
      </c>
      <c r="D8" s="13">
        <f>+'Q14'!D8/'Q12'!$C8*100</f>
        <v>3.0297957817207903</v>
      </c>
      <c r="E8" s="13">
        <f>+'Q14'!E8/'Q12'!$C8*100</f>
        <v>0.64445932373619008</v>
      </c>
      <c r="F8" s="13">
        <f>+'Q14'!F8/'Q12'!$C8*100</f>
        <v>7.0472045530632741</v>
      </c>
    </row>
    <row r="9" spans="2:9" ht="14" customHeight="1" x14ac:dyDescent="0.3">
      <c r="B9" s="10" t="s">
        <v>47</v>
      </c>
      <c r="C9" s="13">
        <f>+'Q14'!C9/'Q12'!$C9*100</f>
        <v>93.257806023763465</v>
      </c>
      <c r="D9" s="13">
        <f>+'Q14'!D9/'Q12'!$C9*100</f>
        <v>6.0790273556231007</v>
      </c>
      <c r="E9" s="13">
        <f>+'Q14'!E9/'Q12'!$C9*100</f>
        <v>0.69079856313898869</v>
      </c>
      <c r="F9" s="13">
        <f>+'Q14'!F9/'Q12'!$C9*100</f>
        <v>5.2224371373307541</v>
      </c>
    </row>
    <row r="10" spans="2:9" ht="14" customHeight="1" x14ac:dyDescent="0.3">
      <c r="B10" s="10" t="s">
        <v>48</v>
      </c>
      <c r="C10" s="13">
        <f>+'Q14'!C10/'Q12'!$C10*100</f>
        <v>86.333015648037275</v>
      </c>
      <c r="D10" s="13">
        <f>+'Q14'!D10/'Q12'!$C10*100</f>
        <v>7.9449834233441665</v>
      </c>
      <c r="E10" s="13">
        <f>+'Q14'!E10/'Q12'!$C10*100</f>
        <v>3.2990396129126855</v>
      </c>
      <c r="F10" s="13">
        <f>+'Q14'!F10/'Q12'!$C10*100</f>
        <v>6.9524205175826594</v>
      </c>
    </row>
    <row r="11" spans="2:9" s="98" customFormat="1" ht="14" hidden="1" customHeight="1" outlineLevel="1" x14ac:dyDescent="0.35">
      <c r="B11" s="99" t="s">
        <v>290</v>
      </c>
      <c r="C11" s="165">
        <f>+'Q14'!C11/'Q12'!$C11*100</f>
        <v>89.751159848165329</v>
      </c>
      <c r="D11" s="165">
        <f>+'Q14'!D11/'Q12'!$C11*100</f>
        <v>4.3140326565041871</v>
      </c>
      <c r="E11" s="165">
        <f>+'Q14'!E11/'Q12'!$C11*100</f>
        <v>2.6058926311984094</v>
      </c>
      <c r="F11" s="165">
        <f>+'Q14'!F11/'Q12'!$C11*100</f>
        <v>8.4774356811471954</v>
      </c>
      <c r="G11" s="14"/>
      <c r="H11" s="14"/>
      <c r="I11" s="14"/>
    </row>
    <row r="12" spans="2:9" s="98" customFormat="1" ht="14" hidden="1" customHeight="1" outlineLevel="1" x14ac:dyDescent="0.35">
      <c r="B12" s="99" t="s">
        <v>291</v>
      </c>
      <c r="C12" s="165">
        <f>+'Q14'!C12/'Q12'!$C12*100</f>
        <v>75.757119180352575</v>
      </c>
      <c r="D12" s="165">
        <f>+'Q14'!D12/'Q12'!$C12*100</f>
        <v>15.127316558686154</v>
      </c>
      <c r="E12" s="165">
        <f>+'Q14'!E12/'Q12'!$C12*100</f>
        <v>4.0379689618803676</v>
      </c>
      <c r="F12" s="165">
        <f>+'Q14'!F12/'Q12'!$C12*100</f>
        <v>7.3677866505951481</v>
      </c>
      <c r="G12" s="14"/>
      <c r="H12" s="14"/>
      <c r="I12" s="14"/>
    </row>
    <row r="13" spans="2:9" s="98" customFormat="1" ht="14" hidden="1" customHeight="1" outlineLevel="1" x14ac:dyDescent="0.35">
      <c r="B13" s="99" t="s">
        <v>292</v>
      </c>
      <c r="C13" s="165">
        <f>+'Q14'!C13/'Q12'!$C13*100</f>
        <v>100</v>
      </c>
      <c r="D13" s="140" t="s">
        <v>100</v>
      </c>
      <c r="E13" s="140" t="s">
        <v>100</v>
      </c>
      <c r="F13" s="140" t="s">
        <v>100</v>
      </c>
      <c r="G13" s="14"/>
      <c r="H13" s="14"/>
      <c r="I13" s="14"/>
    </row>
    <row r="14" spans="2:9" s="98" customFormat="1" ht="14" hidden="1" customHeight="1" outlineLevel="1" x14ac:dyDescent="0.35">
      <c r="B14" s="99" t="s">
        <v>293</v>
      </c>
      <c r="C14" s="165">
        <f>+'Q14'!C14/'Q12'!$C14*100</f>
        <v>86.72793831295273</v>
      </c>
      <c r="D14" s="165">
        <f>+'Q14'!D14/'Q12'!$C14*100</f>
        <v>9.1440143313342155</v>
      </c>
      <c r="E14" s="165">
        <f>+'Q14'!E14/'Q12'!$C14*100</f>
        <v>2.3833631902796171</v>
      </c>
      <c r="F14" s="165">
        <f>+'Q14'!F14/'Q12'!$C14*100</f>
        <v>7.1500895708388512</v>
      </c>
      <c r="G14" s="14"/>
      <c r="H14" s="14"/>
      <c r="I14" s="14"/>
    </row>
    <row r="15" spans="2:9" s="98" customFormat="1" ht="14" hidden="1" customHeight="1" outlineLevel="1" x14ac:dyDescent="0.35">
      <c r="B15" s="99" t="s">
        <v>294</v>
      </c>
      <c r="C15" s="165">
        <f>+'Q14'!C15/'Q12'!$C15*100</f>
        <v>90.651932165693637</v>
      </c>
      <c r="D15" s="165">
        <f>+'Q14'!D15/'Q12'!$C15*100</f>
        <v>2.6480400333611342</v>
      </c>
      <c r="E15" s="165">
        <f>+'Q14'!E15/'Q12'!$C15*100</f>
        <v>0.61857103141506808</v>
      </c>
      <c r="F15" s="165">
        <f>+'Q14'!F15/'Q12'!$C15*100</f>
        <v>10.08479288295802</v>
      </c>
      <c r="G15" s="14"/>
      <c r="H15" s="14"/>
      <c r="I15" s="14"/>
    </row>
    <row r="16" spans="2:9" s="98" customFormat="1" ht="14" hidden="1" customHeight="1" outlineLevel="1" x14ac:dyDescent="0.35">
      <c r="B16" s="99" t="s">
        <v>295</v>
      </c>
      <c r="C16" s="165">
        <f>+'Q14'!C16/'Q12'!$C16*100</f>
        <v>75.922466137319006</v>
      </c>
      <c r="D16" s="165">
        <f>+'Q14'!D16/'Q12'!$C16*100</f>
        <v>8.699205978514712</v>
      </c>
      <c r="E16" s="165">
        <f>+'Q14'!E16/'Q12'!$C16*100</f>
        <v>6.0018682858477348</v>
      </c>
      <c r="F16" s="165">
        <f>+'Q14'!F16/'Q12'!$C16*100</f>
        <v>13.264829518916393</v>
      </c>
      <c r="G16" s="14"/>
      <c r="H16" s="14"/>
      <c r="I16" s="14"/>
    </row>
    <row r="17" spans="2:9" s="98" customFormat="1" ht="14" hidden="1" customHeight="1" outlineLevel="1" x14ac:dyDescent="0.35">
      <c r="B17" s="99" t="s">
        <v>296</v>
      </c>
      <c r="C17" s="165">
        <f>+'Q14'!C17/'Q12'!$C17*100</f>
        <v>89.765428651214734</v>
      </c>
      <c r="D17" s="165">
        <f>+'Q14'!D17/'Q12'!$C17*100</f>
        <v>8.3356604300474721</v>
      </c>
      <c r="E17" s="165">
        <f>+'Q14'!E17/'Q12'!$C17*100</f>
        <v>2.6389276738341247</v>
      </c>
      <c r="F17" s="165">
        <f>+'Q14'!F17/'Q12'!$C17*100</f>
        <v>3.8676347388997487</v>
      </c>
      <c r="G17" s="14"/>
      <c r="H17" s="14"/>
      <c r="I17" s="14"/>
    </row>
    <row r="18" spans="2:9" s="98" customFormat="1" ht="14" hidden="1" customHeight="1" outlineLevel="1" x14ac:dyDescent="0.35">
      <c r="B18" s="99" t="s">
        <v>297</v>
      </c>
      <c r="C18" s="165">
        <f>+'Q14'!C18/'Q12'!$C18*100</f>
        <v>91.050583657587552</v>
      </c>
      <c r="D18" s="165">
        <f>+'Q14'!D18/'Q12'!$C18*100</f>
        <v>5.1481592337623461</v>
      </c>
      <c r="E18" s="165">
        <f>+'Q14'!E18/'Q12'!$C18*100</f>
        <v>1.0625561209218797</v>
      </c>
      <c r="F18" s="165">
        <f>+'Q14'!F18/'Q12'!$C18*100</f>
        <v>4.8338820712361574</v>
      </c>
      <c r="G18" s="14"/>
      <c r="H18" s="14"/>
      <c r="I18" s="14"/>
    </row>
    <row r="19" spans="2:9" s="98" customFormat="1" ht="14" hidden="1" customHeight="1" outlineLevel="1" x14ac:dyDescent="0.35">
      <c r="B19" s="99" t="s">
        <v>298</v>
      </c>
      <c r="C19" s="165">
        <f>+'Q14'!C19/'Q12'!$C19*100</f>
        <v>67.58725341426404</v>
      </c>
      <c r="D19" s="165">
        <f>+'Q14'!D19/'Q12'!$C19*100</f>
        <v>15.022761760242792</v>
      </c>
      <c r="E19" s="165">
        <f>+'Q14'!E19/'Q12'!$C19*100</f>
        <v>14.142640364188164</v>
      </c>
      <c r="F19" s="165">
        <f>+'Q14'!F19/'Q12'!$C19*100</f>
        <v>7.3141122913505319</v>
      </c>
      <c r="G19" s="14"/>
      <c r="H19" s="14"/>
      <c r="I19" s="14"/>
    </row>
    <row r="20" spans="2:9" s="98" customFormat="1" ht="14" hidden="1" customHeight="1" outlineLevel="1" x14ac:dyDescent="0.35">
      <c r="B20" s="99" t="s">
        <v>299</v>
      </c>
      <c r="C20" s="165">
        <f>+'Q14'!C20/'Q12'!$C20*100</f>
        <v>80.233793836344319</v>
      </c>
      <c r="D20" s="165">
        <f>+'Q14'!D20/'Q12'!$C20*100</f>
        <v>0.6376195536663124</v>
      </c>
      <c r="E20" s="165">
        <f>+'Q14'!E20/'Q12'!$C20*100</f>
        <v>19.447396386822529</v>
      </c>
      <c r="F20" s="140" t="s">
        <v>100</v>
      </c>
      <c r="G20" s="14"/>
      <c r="H20" s="14"/>
      <c r="I20" s="14"/>
    </row>
    <row r="21" spans="2:9" s="98" customFormat="1" ht="14" hidden="1" customHeight="1" outlineLevel="1" x14ac:dyDescent="0.35">
      <c r="B21" s="99" t="s">
        <v>300</v>
      </c>
      <c r="C21" s="165">
        <f>+'Q14'!C21/'Q12'!$C21*100</f>
        <v>92.550728585046983</v>
      </c>
      <c r="D21" s="165">
        <f>+'Q14'!D21/'Q12'!$C21*100</f>
        <v>3.0641427209587362</v>
      </c>
      <c r="E21" s="165">
        <f>+'Q14'!E21/'Q12'!$C21*100</f>
        <v>2.8871033637477872</v>
      </c>
      <c r="F21" s="165">
        <f>+'Q14'!F21/'Q12'!$C21*100</f>
        <v>3.7859185618956825</v>
      </c>
      <c r="G21" s="14"/>
      <c r="H21" s="14"/>
      <c r="I21" s="14"/>
    </row>
    <row r="22" spans="2:9" s="98" customFormat="1" ht="14" hidden="1" customHeight="1" outlineLevel="1" x14ac:dyDescent="0.35">
      <c r="B22" s="99" t="s">
        <v>301</v>
      </c>
      <c r="C22" s="165">
        <f>+'Q14'!C22/'Q12'!$C22*100</f>
        <v>89.732386673948668</v>
      </c>
      <c r="D22" s="165">
        <f>+'Q14'!D22/'Q12'!$C22*100</f>
        <v>4.6422719825232113</v>
      </c>
      <c r="E22" s="165">
        <f>+'Q14'!E22/'Q12'!$C22*100</f>
        <v>10.035499726925178</v>
      </c>
      <c r="F22" s="165">
        <f>+'Q14'!F22/'Q12'!$C22*100</f>
        <v>4.8061168760240305</v>
      </c>
      <c r="G22" s="14"/>
      <c r="H22" s="14"/>
      <c r="I22" s="14"/>
    </row>
    <row r="23" spans="2:9" s="98" customFormat="1" ht="14" hidden="1" customHeight="1" outlineLevel="1" x14ac:dyDescent="0.35">
      <c r="B23" s="99" t="s">
        <v>302</v>
      </c>
      <c r="C23" s="165">
        <f>+'Q14'!C23/'Q12'!$C23*100</f>
        <v>85.514252375395898</v>
      </c>
      <c r="D23" s="165">
        <f>+'Q14'!D23/'Q12'!$C23*100</f>
        <v>6.1065733177751849</v>
      </c>
      <c r="E23" s="165">
        <f>+'Q14'!E23/'Q12'!$C23*100</f>
        <v>3.10607323442796</v>
      </c>
      <c r="F23" s="165">
        <f>+'Q14'!F23/'Q12'!$C23*100</f>
        <v>8.7681280213368886</v>
      </c>
      <c r="G23" s="14"/>
      <c r="H23" s="14"/>
      <c r="I23" s="14"/>
    </row>
    <row r="24" spans="2:9" s="98" customFormat="1" ht="14" hidden="1" customHeight="1" outlineLevel="1" x14ac:dyDescent="0.35">
      <c r="B24" s="99" t="s">
        <v>303</v>
      </c>
      <c r="C24" s="165">
        <f>+'Q14'!C24/'Q12'!$C24*100</f>
        <v>91.287563394141245</v>
      </c>
      <c r="D24" s="165">
        <f>+'Q14'!D24/'Q12'!$C24*100</f>
        <v>3.8452804481114224</v>
      </c>
      <c r="E24" s="165">
        <f>+'Q14'!E24/'Q12'!$C24*100</f>
        <v>1.9150707743547042</v>
      </c>
      <c r="F24" s="165">
        <f>+'Q14'!F24/'Q12'!$C24*100</f>
        <v>6.3507682991446517</v>
      </c>
      <c r="G24" s="14"/>
      <c r="H24" s="14"/>
      <c r="I24" s="14"/>
    </row>
    <row r="25" spans="2:9" s="98" customFormat="1" ht="14" hidden="1" customHeight="1" outlineLevel="1" x14ac:dyDescent="0.35">
      <c r="B25" s="99" t="s">
        <v>304</v>
      </c>
      <c r="C25" s="165">
        <f>+'Q14'!C25/'Q12'!$C25*100</f>
        <v>95.913412907141421</v>
      </c>
      <c r="D25" s="165">
        <f>+'Q14'!D25/'Q12'!$C25*100</f>
        <v>0.48553510014161438</v>
      </c>
      <c r="E25" s="165">
        <f>+'Q14'!E25/'Q12'!$C25*100</f>
        <v>3.03459437588509</v>
      </c>
      <c r="F25" s="165">
        <f>+'Q14'!F25/'Q12'!$C25*100</f>
        <v>3.2166700384381954</v>
      </c>
      <c r="G25" s="14"/>
      <c r="H25" s="14"/>
      <c r="I25" s="14"/>
    </row>
    <row r="26" spans="2:9" s="98" customFormat="1" ht="14" hidden="1" customHeight="1" outlineLevel="1" x14ac:dyDescent="0.35">
      <c r="B26" s="99" t="s">
        <v>305</v>
      </c>
      <c r="C26" s="165">
        <f>+'Q14'!C26/'Q12'!$C26*100</f>
        <v>90.086531226486073</v>
      </c>
      <c r="D26" s="165">
        <f>+'Q14'!D26/'Q12'!$C26*100</f>
        <v>5.6471030850263357</v>
      </c>
      <c r="E26" s="165">
        <f>+'Q14'!E26/'Q12'!$C26*100</f>
        <v>2.979683972911964</v>
      </c>
      <c r="F26" s="165">
        <f>+'Q14'!F26/'Q12'!$C26*100</f>
        <v>6.7193378480060195</v>
      </c>
      <c r="G26" s="14"/>
      <c r="H26" s="14"/>
      <c r="I26" s="14"/>
    </row>
    <row r="27" spans="2:9" s="98" customFormat="1" ht="14" hidden="1" customHeight="1" outlineLevel="1" x14ac:dyDescent="0.35">
      <c r="B27" s="99" t="s">
        <v>306</v>
      </c>
      <c r="C27" s="165">
        <f>+'Q14'!C27/'Q12'!$C27*100</f>
        <v>59.139919759277838</v>
      </c>
      <c r="D27" s="165">
        <f>+'Q14'!D27/'Q12'!$C27*100</f>
        <v>41.160982948846545</v>
      </c>
      <c r="E27" s="165">
        <f>+'Q14'!E27/'Q12'!$C27*100</f>
        <v>2.0687061183550655</v>
      </c>
      <c r="F27" s="165">
        <f>+'Q14'!F27/'Q12'!$C27*100</f>
        <v>0.91524573721163494</v>
      </c>
      <c r="G27" s="14"/>
      <c r="H27" s="14"/>
      <c r="I27" s="14"/>
    </row>
    <row r="28" spans="2:9" s="98" customFormat="1" ht="14" hidden="1" customHeight="1" outlineLevel="1" x14ac:dyDescent="0.35">
      <c r="B28" s="99" t="s">
        <v>307</v>
      </c>
      <c r="C28" s="165">
        <f>+'Q14'!C28/'Q12'!$C28*100</f>
        <v>83.013904547162724</v>
      </c>
      <c r="D28" s="165">
        <f>+'Q14'!D28/'Q12'!$C28*100</f>
        <v>12.82412626832018</v>
      </c>
      <c r="E28" s="165">
        <f>+'Q14'!E28/'Q12'!$C28*100</f>
        <v>6.1818865088312664</v>
      </c>
      <c r="F28" s="165">
        <f>+'Q14'!F28/'Q12'!$C28*100</f>
        <v>1.9071777527245395</v>
      </c>
      <c r="G28" s="14"/>
      <c r="H28" s="14"/>
      <c r="I28" s="14"/>
    </row>
    <row r="29" spans="2:9" s="98" customFormat="1" ht="14" hidden="1" customHeight="1" outlineLevel="1" x14ac:dyDescent="0.35">
      <c r="B29" s="99" t="s">
        <v>308</v>
      </c>
      <c r="C29" s="165">
        <f>+'Q14'!C29/'Q12'!$C29*100</f>
        <v>81.431234465617237</v>
      </c>
      <c r="D29" s="165">
        <f>+'Q14'!D29/'Q12'!$C29*100</f>
        <v>5.1263463131731566</v>
      </c>
      <c r="E29" s="165">
        <f>+'Q14'!E29/'Q12'!$C29*100</f>
        <v>2.8479701739850869</v>
      </c>
      <c r="F29" s="165">
        <f>+'Q14'!F29/'Q12'!$C29*100</f>
        <v>13.898094449047225</v>
      </c>
      <c r="G29" s="14"/>
      <c r="H29" s="14"/>
      <c r="I29" s="14"/>
    </row>
    <row r="30" spans="2:9" s="98" customFormat="1" ht="14" hidden="1" customHeight="1" outlineLevel="1" x14ac:dyDescent="0.35">
      <c r="B30" s="99" t="s">
        <v>309</v>
      </c>
      <c r="C30" s="165">
        <f>+'Q14'!C30/'Q12'!$C30*100</f>
        <v>91.794083430280864</v>
      </c>
      <c r="D30" s="165">
        <f>+'Q14'!D30/'Q12'!$C30*100</f>
        <v>7.1007146418480964</v>
      </c>
      <c r="E30" s="165">
        <f>+'Q14'!E30/'Q12'!$C30*100</f>
        <v>1.7118165198603954</v>
      </c>
      <c r="F30" s="165">
        <f>+'Q14'!F30/'Q12'!$C30*100</f>
        <v>6.9677580189463182</v>
      </c>
      <c r="G30" s="14"/>
      <c r="H30" s="14"/>
      <c r="I30" s="14"/>
    </row>
    <row r="31" spans="2:9" s="98" customFormat="1" ht="14" hidden="1" customHeight="1" outlineLevel="1" x14ac:dyDescent="0.35">
      <c r="B31" s="99" t="s">
        <v>310</v>
      </c>
      <c r="C31" s="165">
        <f>+'Q14'!C31/'Q12'!$C31*100</f>
        <v>88.333881038448908</v>
      </c>
      <c r="D31" s="165">
        <f>+'Q14'!D31/'Q12'!$C31*100</f>
        <v>6.2438383174498853</v>
      </c>
      <c r="E31" s="165">
        <f>+'Q14'!E31/'Q12'!$C31*100</f>
        <v>4.8964837331580675</v>
      </c>
      <c r="F31" s="165">
        <f>+'Q14'!F31/'Q12'!$C31*100</f>
        <v>2.5632599408478476</v>
      </c>
      <c r="G31" s="14"/>
      <c r="H31" s="14"/>
      <c r="I31" s="14"/>
    </row>
    <row r="32" spans="2:9" s="98" customFormat="1" ht="14" hidden="1" customHeight="1" outlineLevel="1" x14ac:dyDescent="0.35">
      <c r="B32" s="99" t="s">
        <v>311</v>
      </c>
      <c r="C32" s="165">
        <f>+'Q14'!C32/'Q12'!$C32*100</f>
        <v>79.603787690007479</v>
      </c>
      <c r="D32" s="165">
        <f>+'Q14'!D32/'Q12'!$C32*100</f>
        <v>14.577622726140044</v>
      </c>
      <c r="E32" s="165">
        <f>+'Q14'!E32/'Q12'!$C32*100</f>
        <v>2.8906055320209321</v>
      </c>
      <c r="F32" s="165">
        <f>+'Q14'!F32/'Q12'!$C32*100</f>
        <v>5.6192374781958634</v>
      </c>
      <c r="G32" s="14"/>
      <c r="H32" s="14"/>
      <c r="I32" s="14"/>
    </row>
    <row r="33" spans="2:9" s="98" customFormat="1" ht="14" hidden="1" customHeight="1" outlineLevel="1" x14ac:dyDescent="0.35">
      <c r="B33" s="99" t="s">
        <v>312</v>
      </c>
      <c r="C33" s="165">
        <f>+'Q14'!C33/'Q12'!$C33*100</f>
        <v>91.436464088397798</v>
      </c>
      <c r="D33" s="165">
        <f>+'Q14'!D33/'Q12'!$C33*100</f>
        <v>2.0871700429711479</v>
      </c>
      <c r="E33" s="165">
        <f>+'Q14'!E33/'Q12'!$C33*100</f>
        <v>1.3812154696132597</v>
      </c>
      <c r="F33" s="165">
        <f>+'Q14'!F33/'Q12'!$C33*100</f>
        <v>7.3357888275015339</v>
      </c>
      <c r="G33" s="14"/>
      <c r="H33" s="14"/>
      <c r="I33" s="14"/>
    </row>
    <row r="34" spans="2:9" s="98" customFormat="1" ht="14" hidden="1" customHeight="1" outlineLevel="1" x14ac:dyDescent="0.35">
      <c r="B34" s="99" t="s">
        <v>313</v>
      </c>
      <c r="C34" s="165">
        <f>+'Q14'!C34/'Q12'!$C34*100</f>
        <v>74.77145586028108</v>
      </c>
      <c r="D34" s="165">
        <f>+'Q14'!D34/'Q12'!$C34*100</f>
        <v>18.447264292536499</v>
      </c>
      <c r="E34" s="165">
        <f>+'Q14'!E34/'Q12'!$C34*100</f>
        <v>6.9859462409605682</v>
      </c>
      <c r="F34" s="165">
        <f>+'Q14'!F34/'Q12'!$C34*100</f>
        <v>4.9938600081866555</v>
      </c>
      <c r="G34" s="14"/>
      <c r="H34" s="14"/>
      <c r="I34" s="14"/>
    </row>
    <row r="35" spans="2:9" ht="14" customHeight="1" collapsed="1" x14ac:dyDescent="0.3">
      <c r="B35" s="100" t="s">
        <v>57</v>
      </c>
      <c r="C35" s="12">
        <f>+'Q14'!C35/'Q12'!$C35*100</f>
        <v>97.658802177858433</v>
      </c>
      <c r="D35" s="12">
        <f>+'Q14'!D35/'Q12'!$C35*100</f>
        <v>0.21778584392014522</v>
      </c>
      <c r="E35" s="12">
        <f>+'Q14'!E35/'Q12'!$C35*100</f>
        <v>3.5934664246823953</v>
      </c>
      <c r="F35" s="12">
        <f>+'Q14'!F35/'Q12'!$C35*100</f>
        <v>0.98003629764065336</v>
      </c>
      <c r="G35" s="78"/>
      <c r="H35" s="78"/>
    </row>
    <row r="36" spans="2:9" ht="14" customHeight="1" x14ac:dyDescent="0.3">
      <c r="B36" s="100" t="s">
        <v>58</v>
      </c>
      <c r="C36" s="12">
        <f>+'Q14'!C36/'Q12'!$C36*100</f>
        <v>84.460874922982129</v>
      </c>
      <c r="D36" s="12">
        <f>+'Q14'!D36/'Q12'!$C36*100</f>
        <v>8.6876155268022188</v>
      </c>
      <c r="E36" s="12">
        <f>+'Q14'!E36/'Q12'!$C36*100</f>
        <v>5.5637707948243991</v>
      </c>
      <c r="F36" s="12">
        <f>+'Q14'!F36/'Q12'!$C36*100</f>
        <v>5.1139864448552066</v>
      </c>
      <c r="G36" s="77"/>
      <c r="H36" s="78"/>
    </row>
    <row r="37" spans="2:9" ht="14" customHeight="1" x14ac:dyDescent="0.3">
      <c r="B37" s="102" t="s">
        <v>49</v>
      </c>
      <c r="C37" s="12">
        <f>+'Q14'!C37/'Q12'!$C37*100</f>
        <v>84.514282685886897</v>
      </c>
      <c r="D37" s="12">
        <f>+'Q14'!D37/'Q12'!$C37*100</f>
        <v>8.0785061918137337</v>
      </c>
      <c r="E37" s="12">
        <f>+'Q14'!E37/'Q12'!$C37*100</f>
        <v>1.2065645591534617</v>
      </c>
      <c r="F37" s="12">
        <f>+'Q14'!F37/'Q12'!$C37*100</f>
        <v>11.139965021993746</v>
      </c>
      <c r="G37" s="77"/>
      <c r="H37" s="77"/>
    </row>
    <row r="38" spans="2:9" ht="14" customHeight="1" x14ac:dyDescent="0.3">
      <c r="B38" s="100" t="s">
        <v>50</v>
      </c>
      <c r="C38" s="12">
        <f>+'Q14'!C38/'Q12'!$C38*100</f>
        <v>84.499507814831475</v>
      </c>
      <c r="D38" s="12">
        <f>+'Q14'!D38/'Q12'!$C38*100</f>
        <v>10.305154804484452</v>
      </c>
      <c r="E38" s="12">
        <f>+'Q14'!E38/'Q12'!$C38*100</f>
        <v>5.6857408834389718</v>
      </c>
      <c r="F38" s="12">
        <f>+'Q14'!F38/'Q12'!$C38*100</f>
        <v>5.9792703187845477</v>
      </c>
      <c r="G38" s="77"/>
      <c r="H38" s="77"/>
    </row>
    <row r="39" spans="2:9" ht="14" hidden="1" customHeight="1" outlineLevel="1" x14ac:dyDescent="0.3">
      <c r="B39" s="99" t="s">
        <v>314</v>
      </c>
      <c r="C39" s="118">
        <f>+'Q14'!C39/'Q12'!$C39*100</f>
        <v>88.998259734609533</v>
      </c>
      <c r="D39" s="118">
        <f>+'Q14'!D39/'Q12'!$C39*100</f>
        <v>1.6586904502936699</v>
      </c>
      <c r="E39" s="118">
        <f>+'Q14'!E39/'Q12'!$C39*100</f>
        <v>0.48944964107026323</v>
      </c>
      <c r="F39" s="118">
        <f>+'Q14'!F39/'Q12'!$C39*100</f>
        <v>11.42049162497281</v>
      </c>
    </row>
    <row r="40" spans="2:9" ht="14" hidden="1" customHeight="1" outlineLevel="1" x14ac:dyDescent="0.3">
      <c r="B40" s="99" t="s">
        <v>315</v>
      </c>
      <c r="C40" s="118">
        <f>+'Q14'!C40/'Q12'!$C40*100</f>
        <v>85.771080702128032</v>
      </c>
      <c r="D40" s="118">
        <f>+'Q14'!D40/'Q12'!$C40*100</f>
        <v>8.5866922244111947</v>
      </c>
      <c r="E40" s="118">
        <f>+'Q14'!E40/'Q12'!$C40*100</f>
        <v>2.6019203805264186</v>
      </c>
      <c r="F40" s="118">
        <f>+'Q14'!F40/'Q12'!$C40*100</f>
        <v>8.2725449479083473</v>
      </c>
    </row>
    <row r="41" spans="2:9" ht="14" hidden="1" customHeight="1" outlineLevel="1" x14ac:dyDescent="0.3">
      <c r="B41" s="99" t="s">
        <v>316</v>
      </c>
      <c r="C41" s="118">
        <f>+'Q14'!C41/'Q12'!$C41*100</f>
        <v>83.468867256873509</v>
      </c>
      <c r="D41" s="118">
        <f>+'Q14'!D41/'Q12'!$C41*100</f>
        <v>12.013112740188813</v>
      </c>
      <c r="E41" s="118">
        <f>+'Q14'!E41/'Q12'!$C41*100</f>
        <v>7.4837426057231369</v>
      </c>
      <c r="F41" s="118">
        <f>+'Q14'!F41/'Q12'!$C41*100</f>
        <v>4.4485839041781832</v>
      </c>
    </row>
    <row r="42" spans="2:9" ht="14" customHeight="1" collapsed="1" x14ac:dyDescent="0.3">
      <c r="B42" s="10" t="s">
        <v>51</v>
      </c>
      <c r="C42" s="12">
        <f>+'Q14'!C42/'Q12'!$C42*100</f>
        <v>88.95691314604953</v>
      </c>
      <c r="D42" s="12">
        <f>+'Q14'!D42/'Q12'!$C42*100</f>
        <v>7.5174040785607801</v>
      </c>
      <c r="E42" s="12">
        <f>+'Q14'!E42/'Q12'!$C42*100</f>
        <v>2.2694050048485375</v>
      </c>
      <c r="F42" s="12">
        <f>+'Q14'!F42/'Q12'!$C42*100</f>
        <v>3.0683281953309307</v>
      </c>
    </row>
    <row r="43" spans="2:9" ht="14" customHeight="1" x14ac:dyDescent="0.3">
      <c r="B43" s="10" t="s">
        <v>52</v>
      </c>
      <c r="C43" s="12">
        <f>+'Q14'!C43/'Q12'!$C43*100</f>
        <v>85.041335516594117</v>
      </c>
      <c r="D43" s="12">
        <f>+'Q14'!D43/'Q12'!$C43*100</f>
        <v>4.6167977954391146</v>
      </c>
      <c r="E43" s="12">
        <f>+'Q14'!E43/'Q12'!$C43*100</f>
        <v>8.0274771356683576</v>
      </c>
      <c r="F43" s="12">
        <f>+'Q14'!F43/'Q12'!$C43*100</f>
        <v>5.7110906985103238</v>
      </c>
    </row>
    <row r="44" spans="2:9" ht="14" customHeight="1" x14ac:dyDescent="0.3">
      <c r="B44" s="10" t="s">
        <v>61</v>
      </c>
      <c r="C44" s="12">
        <f>+'Q14'!C44/'Q12'!$C44*100</f>
        <v>81.59566323891498</v>
      </c>
      <c r="D44" s="12">
        <f>+'Q14'!D44/'Q12'!$C44*100</f>
        <v>5.7788996710186007</v>
      </c>
      <c r="E44" s="12">
        <f>+'Q14'!E44/'Q12'!$C44*100</f>
        <v>2.4435662411288819</v>
      </c>
      <c r="F44" s="12">
        <f>+'Q14'!F44/'Q12'!$C44*100</f>
        <v>12.683370921354825</v>
      </c>
    </row>
    <row r="45" spans="2:9" ht="14" customHeight="1" x14ac:dyDescent="0.3">
      <c r="B45" s="10" t="s">
        <v>60</v>
      </c>
      <c r="C45" s="12">
        <f>+'Q14'!C45/'Q12'!$C45*100</f>
        <v>86.04114899115396</v>
      </c>
      <c r="D45" s="12">
        <f>+'Q14'!D45/'Q12'!$C45*100</f>
        <v>12.050491998807274</v>
      </c>
      <c r="E45" s="12">
        <f>+'Q14'!E45/'Q12'!$C45*100</f>
        <v>5.6714044329589504</v>
      </c>
      <c r="F45" s="12">
        <f>+'Q14'!F45/'Q12'!$C45*100</f>
        <v>1.1827850114302754</v>
      </c>
    </row>
    <row r="46" spans="2:9" ht="14" customHeight="1" x14ac:dyDescent="0.3">
      <c r="B46" s="10" t="s">
        <v>59</v>
      </c>
      <c r="C46" s="12">
        <f>+'Q14'!C46/'Q12'!$C46*100</f>
        <v>86.727898966704942</v>
      </c>
      <c r="D46" s="12">
        <f>+'Q14'!D46/'Q12'!$C46*100</f>
        <v>2.5717566016073481</v>
      </c>
      <c r="E46" s="12">
        <f>+'Q14'!E46/'Q12'!$C46*100</f>
        <v>0.71182548794489098</v>
      </c>
      <c r="F46" s="12">
        <f>+'Q14'!F46/'Q12'!$C46*100</f>
        <v>12.055109070034444</v>
      </c>
    </row>
    <row r="47" spans="2:9" ht="14" customHeight="1" x14ac:dyDescent="0.3">
      <c r="B47" s="10" t="s">
        <v>62</v>
      </c>
      <c r="C47" s="12">
        <f>+'Q14'!C47/'Q12'!$C47*100</f>
        <v>87.530277889035119</v>
      </c>
      <c r="D47" s="12">
        <f>+'Q14'!D47/'Q12'!$C47*100</f>
        <v>6.7078636684404263</v>
      </c>
      <c r="E47" s="12">
        <f>+'Q14'!E47/'Q12'!$C47*100</f>
        <v>4.0071713299383953</v>
      </c>
      <c r="F47" s="12">
        <f>+'Q14'!F47/'Q12'!$C47*100</f>
        <v>7.0473574793538178</v>
      </c>
    </row>
    <row r="48" spans="2:9" ht="14" customHeight="1" x14ac:dyDescent="0.3">
      <c r="B48" s="10" t="s">
        <v>63</v>
      </c>
      <c r="C48" s="12">
        <f>+'Q14'!C48/'Q12'!$C48*100</f>
        <v>90.155737277983235</v>
      </c>
      <c r="D48" s="12">
        <f>+'Q14'!D48/'Q12'!$C48*100</f>
        <v>1.5261211521433409</v>
      </c>
      <c r="E48" s="12">
        <f>+'Q14'!E48/'Q12'!$C48*100</f>
        <v>1.2240220844835668</v>
      </c>
      <c r="F48" s="12">
        <f>+'Q14'!F48/'Q12'!$C48*100</f>
        <v>8.9262461586540969</v>
      </c>
    </row>
    <row r="49" spans="2:6" ht="14" customHeight="1" x14ac:dyDescent="0.3">
      <c r="B49" s="10" t="s">
        <v>69</v>
      </c>
      <c r="C49" s="12">
        <f>+'Q14'!C49/'Q12'!$C49*100</f>
        <v>83.437779767233664</v>
      </c>
      <c r="D49" s="12">
        <f>+'Q14'!D49/'Q12'!$C49*100</f>
        <v>7.5798269173381074</v>
      </c>
      <c r="E49" s="12">
        <f>+'Q14'!E49/'Q12'!$C49*100</f>
        <v>1.9994031632348555</v>
      </c>
      <c r="F49" s="12">
        <f>+'Q14'!F49/'Q12'!$C49*100</f>
        <v>15.458072217248583</v>
      </c>
    </row>
    <row r="50" spans="2:6" ht="14" customHeight="1" x14ac:dyDescent="0.3">
      <c r="B50" s="10" t="s">
        <v>64</v>
      </c>
      <c r="C50" s="12">
        <f>+'Q14'!C50/'Q12'!$C50*100</f>
        <v>89.321789321789325</v>
      </c>
      <c r="D50" s="12">
        <f>+'Q14'!D50/'Q12'!$C50*100</f>
        <v>4.3552407188770825</v>
      </c>
      <c r="E50" s="12">
        <f>+'Q14'!E50/'Q12'!$C50*100</f>
        <v>2.1382657746294109</v>
      </c>
      <c r="F50" s="12">
        <f>+'Q14'!F50/'Q12'!$C50*100</f>
        <v>10.592942411124229</v>
      </c>
    </row>
    <row r="51" spans="2:6" ht="14" customHeight="1" x14ac:dyDescent="0.3">
      <c r="B51" s="10" t="s">
        <v>65</v>
      </c>
      <c r="C51" s="12">
        <f>+'Q14'!C51/'Q12'!$C51*100</f>
        <v>89.705214904915351</v>
      </c>
      <c r="D51" s="12">
        <f>+'Q14'!D51/'Q12'!$C51*100</f>
        <v>4.0439340988517225</v>
      </c>
      <c r="E51" s="12">
        <f>+'Q14'!E51/'Q12'!$C51*100</f>
        <v>1.4466935959696818</v>
      </c>
      <c r="F51" s="12">
        <f>+'Q14'!F51/'Q12'!$C51*100</f>
        <v>9.9600599101347989</v>
      </c>
    </row>
    <row r="52" spans="2:6" ht="14" customHeight="1" x14ac:dyDescent="0.3">
      <c r="B52" s="10" t="s">
        <v>66</v>
      </c>
      <c r="C52" s="12">
        <f>+'Q14'!C52/'Q12'!$C52*100</f>
        <v>82.375134746676252</v>
      </c>
      <c r="D52" s="12">
        <f>+'Q14'!D52/'Q12'!$C52*100</f>
        <v>8.9831117499101687</v>
      </c>
      <c r="E52" s="12">
        <f>+'Q14'!E52/'Q12'!$C52*100</f>
        <v>1.4013654329859864</v>
      </c>
      <c r="F52" s="12">
        <f>+'Q14'!F52/'Q12'!$C52*100</f>
        <v>9.7376931369026227</v>
      </c>
    </row>
    <row r="53" spans="2:6" ht="14" customHeight="1" x14ac:dyDescent="0.3">
      <c r="B53" s="10" t="s">
        <v>67</v>
      </c>
      <c r="C53" s="12">
        <f>+'Q14'!C53/'Q12'!$C53*100</f>
        <v>86.847276810780457</v>
      </c>
      <c r="D53" s="12">
        <f>+'Q14'!D53/'Q12'!$C53*100</f>
        <v>4.6462661426165077</v>
      </c>
      <c r="E53" s="12">
        <f>+'Q14'!E53/'Q12'!$C53*100</f>
        <v>1.4738910724312184</v>
      </c>
      <c r="F53" s="12">
        <f>+'Q14'!F53/'Q12'!$C53*100</f>
        <v>11.264738910724311</v>
      </c>
    </row>
    <row r="54" spans="2:6" ht="14" customHeight="1" x14ac:dyDescent="0.3">
      <c r="B54" s="86" t="s">
        <v>68</v>
      </c>
      <c r="C54" s="155">
        <f>+'Q14'!C54/'Q12'!$C54*100</f>
        <v>100</v>
      </c>
      <c r="D54" s="141" t="s">
        <v>100</v>
      </c>
      <c r="E54" s="141" t="s">
        <v>100</v>
      </c>
      <c r="F54" s="141" t="s">
        <v>100</v>
      </c>
    </row>
    <row r="55" spans="2:6" ht="3.75" customHeight="1" x14ac:dyDescent="0.3"/>
    <row r="56" spans="2:6" x14ac:dyDescent="0.3">
      <c r="B56" s="189" t="s">
        <v>242</v>
      </c>
      <c r="C56" s="189"/>
      <c r="D56" s="189"/>
      <c r="E56" s="189"/>
      <c r="F56" s="189"/>
    </row>
    <row r="57" spans="2:6" x14ac:dyDescent="0.3">
      <c r="B57" s="76"/>
    </row>
  </sheetData>
  <mergeCells count="7">
    <mergeCell ref="B2:F2"/>
    <mergeCell ref="B3:E3"/>
    <mergeCell ref="B56:F5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scale="9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heetViews>
  <sheetFormatPr defaultColWidth="9.1796875" defaultRowHeight="12.5" x14ac:dyDescent="0.3"/>
  <cols>
    <col min="1" max="1" width="2.81640625" style="1" customWidth="1"/>
    <col min="2" max="2" width="34" style="1" customWidth="1"/>
    <col min="3" max="6" width="15.81640625" style="3" customWidth="1"/>
    <col min="7"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6" ht="17.25" customHeight="1" x14ac:dyDescent="0.3">
      <c r="B1" s="40"/>
      <c r="C1" s="41"/>
      <c r="D1" s="42"/>
      <c r="E1" s="1"/>
      <c r="F1" s="36" t="s">
        <v>178</v>
      </c>
    </row>
    <row r="2" spans="2:6" ht="27.75" customHeight="1" x14ac:dyDescent="0.3">
      <c r="B2" s="181" t="s">
        <v>230</v>
      </c>
      <c r="C2" s="181"/>
      <c r="D2" s="181"/>
      <c r="E2" s="181"/>
      <c r="F2" s="181"/>
    </row>
    <row r="3" spans="2:6" ht="15.75" customHeight="1" x14ac:dyDescent="0.3">
      <c r="B3" s="182">
        <v>2021</v>
      </c>
      <c r="C3" s="182"/>
      <c r="D3" s="182"/>
      <c r="E3" s="182"/>
      <c r="F3" s="1"/>
    </row>
    <row r="4" spans="2:6" ht="15" customHeight="1" x14ac:dyDescent="0.3">
      <c r="B4" s="10" t="s">
        <v>115</v>
      </c>
      <c r="C4" s="15"/>
      <c r="D4" s="15"/>
      <c r="E4" s="15"/>
      <c r="F4" s="15"/>
    </row>
    <row r="5" spans="2:6" ht="18.649999999999999" customHeight="1" x14ac:dyDescent="0.3">
      <c r="B5" s="37" t="s">
        <v>73</v>
      </c>
      <c r="C5" s="183" t="s">
        <v>74</v>
      </c>
      <c r="D5" s="183" t="s">
        <v>75</v>
      </c>
      <c r="E5" s="183" t="s">
        <v>11</v>
      </c>
      <c r="F5" s="183" t="s">
        <v>9</v>
      </c>
    </row>
    <row r="6" spans="2:6" ht="15" customHeight="1" x14ac:dyDescent="0.3">
      <c r="B6" s="43" t="s">
        <v>46</v>
      </c>
      <c r="C6" s="183" t="s">
        <v>10</v>
      </c>
      <c r="D6" s="183" t="s">
        <v>10</v>
      </c>
      <c r="E6" s="183" t="s">
        <v>11</v>
      </c>
      <c r="F6" s="183" t="s">
        <v>9</v>
      </c>
    </row>
    <row r="7" spans="2:6" ht="19.5" customHeight="1" x14ac:dyDescent="0.3">
      <c r="B7" s="120" t="s">
        <v>0</v>
      </c>
      <c r="C7" s="38">
        <v>900987</v>
      </c>
      <c r="D7" s="38">
        <v>76026</v>
      </c>
      <c r="E7" s="38">
        <v>37401</v>
      </c>
      <c r="F7" s="38">
        <v>74553</v>
      </c>
    </row>
    <row r="8" spans="2:6" ht="19.5" customHeight="1" x14ac:dyDescent="0.3">
      <c r="B8" s="91" t="s">
        <v>54</v>
      </c>
      <c r="C8" s="80">
        <v>50055</v>
      </c>
      <c r="D8" s="77">
        <v>1421</v>
      </c>
      <c r="E8" s="77">
        <v>632</v>
      </c>
      <c r="F8" s="77">
        <v>8839</v>
      </c>
    </row>
    <row r="9" spans="2:6" ht="19.5" customHeight="1" x14ac:dyDescent="0.3">
      <c r="B9" s="91" t="s">
        <v>44</v>
      </c>
      <c r="C9" s="80">
        <v>154343</v>
      </c>
      <c r="D9" s="77">
        <v>7354</v>
      </c>
      <c r="E9" s="77">
        <v>3109</v>
      </c>
      <c r="F9" s="77">
        <v>21541</v>
      </c>
    </row>
    <row r="10" spans="2:6" ht="19.5" customHeight="1" x14ac:dyDescent="0.3">
      <c r="B10" s="91" t="s">
        <v>45</v>
      </c>
      <c r="C10" s="80">
        <v>247410</v>
      </c>
      <c r="D10" s="77">
        <v>18248</v>
      </c>
      <c r="E10" s="77">
        <v>7001</v>
      </c>
      <c r="F10" s="77">
        <v>21922</v>
      </c>
    </row>
    <row r="11" spans="2:6" ht="19.5" customHeight="1" x14ac:dyDescent="0.3">
      <c r="B11" s="91" t="s">
        <v>55</v>
      </c>
      <c r="C11" s="80">
        <v>95524</v>
      </c>
      <c r="D11" s="77">
        <v>6791</v>
      </c>
      <c r="E11" s="77">
        <v>3109</v>
      </c>
      <c r="F11" s="77">
        <v>4506</v>
      </c>
    </row>
    <row r="12" spans="2:6" ht="19.5" customHeight="1" x14ac:dyDescent="0.3">
      <c r="B12" s="93" t="s">
        <v>56</v>
      </c>
      <c r="C12" s="81">
        <v>353655</v>
      </c>
      <c r="D12" s="79">
        <v>42212</v>
      </c>
      <c r="E12" s="79">
        <v>23550</v>
      </c>
      <c r="F12" s="79">
        <v>17745</v>
      </c>
    </row>
    <row r="13" spans="2:6" ht="5.25" customHeight="1" x14ac:dyDescent="0.3">
      <c r="B13" s="5"/>
      <c r="C13" s="2"/>
      <c r="D13" s="2"/>
      <c r="E13" s="2"/>
      <c r="F13" s="2"/>
    </row>
    <row r="14" spans="2:6" ht="14" customHeight="1" x14ac:dyDescent="0.3">
      <c r="B14" s="10"/>
      <c r="C14" s="17"/>
      <c r="D14" s="17"/>
      <c r="E14" s="17"/>
      <c r="F14" s="17"/>
    </row>
    <row r="15" spans="2:6" ht="17.25" customHeight="1" x14ac:dyDescent="0.3">
      <c r="B15" s="40"/>
      <c r="C15" s="41"/>
      <c r="D15" s="42"/>
      <c r="E15" s="1"/>
      <c r="F15" s="36" t="s">
        <v>179</v>
      </c>
    </row>
    <row r="16" spans="2:6" ht="27.75" customHeight="1" x14ac:dyDescent="0.3">
      <c r="B16" s="181" t="s">
        <v>180</v>
      </c>
      <c r="C16" s="181"/>
      <c r="D16" s="181"/>
      <c r="E16" s="181"/>
      <c r="F16" s="181"/>
    </row>
    <row r="17" spans="2:6" ht="15.75" customHeight="1" x14ac:dyDescent="0.3">
      <c r="B17" s="182">
        <v>2021</v>
      </c>
      <c r="C17" s="182"/>
      <c r="D17" s="182"/>
      <c r="E17" s="182"/>
      <c r="F17" s="1"/>
    </row>
    <row r="18" spans="2:6" ht="15" customHeight="1" x14ac:dyDescent="0.3">
      <c r="B18" s="10" t="s">
        <v>115</v>
      </c>
      <c r="C18" s="15"/>
      <c r="D18" s="15"/>
      <c r="E18" s="15"/>
      <c r="F18" s="15"/>
    </row>
    <row r="19" spans="2:6" ht="11.5" customHeight="1" x14ac:dyDescent="0.3">
      <c r="B19" s="37" t="s">
        <v>73</v>
      </c>
      <c r="C19" s="183" t="s">
        <v>74</v>
      </c>
      <c r="D19" s="183" t="s">
        <v>75</v>
      </c>
      <c r="E19" s="183" t="s">
        <v>11</v>
      </c>
      <c r="F19" s="183" t="s">
        <v>9</v>
      </c>
    </row>
    <row r="20" spans="2:6" ht="21" customHeight="1" x14ac:dyDescent="0.3">
      <c r="B20" s="43" t="s">
        <v>46</v>
      </c>
      <c r="C20" s="183" t="s">
        <v>10</v>
      </c>
      <c r="D20" s="183" t="s">
        <v>10</v>
      </c>
      <c r="E20" s="183" t="s">
        <v>11</v>
      </c>
      <c r="F20" s="183" t="s">
        <v>9</v>
      </c>
    </row>
    <row r="21" spans="2:6" ht="19.5" customHeight="1" x14ac:dyDescent="0.3">
      <c r="B21" s="120" t="s">
        <v>0</v>
      </c>
      <c r="C21" s="62">
        <f>+C7/'Q12'!$C$7*100</f>
        <v>86.476045501837035</v>
      </c>
      <c r="D21" s="62">
        <f>+D7/'Q12'!$C$7*100</f>
        <v>7.2969175307997372</v>
      </c>
      <c r="E21" s="62">
        <f>+E7/'Q12'!$C$7*100</f>
        <v>3.5897194718838419</v>
      </c>
      <c r="F21" s="62">
        <f>+F7/'Q12'!$C$7*100</f>
        <v>7.1555401135626351</v>
      </c>
    </row>
    <row r="22" spans="2:6" ht="19.5" customHeight="1" x14ac:dyDescent="0.3">
      <c r="B22" s="91" t="s">
        <v>54</v>
      </c>
      <c r="C22" s="82">
        <f>+C8/'Q12'!$D$7*100</f>
        <v>84.411204236159122</v>
      </c>
      <c r="D22" s="82">
        <f>+D8/'Q12'!$D$7*100</f>
        <v>2.3963304608846694</v>
      </c>
      <c r="E22" s="82">
        <f>+E8/'Q12'!$D$7*100</f>
        <v>1.0657852577615137</v>
      </c>
      <c r="F22" s="82">
        <f>+F8/'Q12'!$D$7*100</f>
        <v>14.905816286952561</v>
      </c>
    </row>
    <row r="23" spans="2:6" ht="19.5" customHeight="1" x14ac:dyDescent="0.3">
      <c r="B23" s="91" t="s">
        <v>44</v>
      </c>
      <c r="C23" s="82">
        <f>+C9/'Q12'!$E$7*100</f>
        <v>86.432287437489848</v>
      </c>
      <c r="D23" s="82">
        <f>+D9/'Q12'!$E$7*100</f>
        <v>4.118249883799721</v>
      </c>
      <c r="E23" s="82">
        <f>+E9/'Q12'!$E$7*100</f>
        <v>1.7410441785060282</v>
      </c>
      <c r="F23" s="82">
        <f>+F9/'Q12'!$E$7*100</f>
        <v>12.062988951173482</v>
      </c>
    </row>
    <row r="24" spans="2:6" ht="19.5" customHeight="1" x14ac:dyDescent="0.3">
      <c r="B24" s="91" t="s">
        <v>45</v>
      </c>
      <c r="C24" s="82">
        <f>+C10/'Q12'!$F$7*100</f>
        <v>88.145073659084034</v>
      </c>
      <c r="D24" s="82">
        <f>+D10/'Q12'!$F$7*100</f>
        <v>6.50123804264567</v>
      </c>
      <c r="E24" s="82">
        <f>+E10/'Q12'!$F$7*100</f>
        <v>2.4942551258528245</v>
      </c>
      <c r="F24" s="82">
        <f>+F10/'Q12'!$F$7*100</f>
        <v>7.8101786700393676</v>
      </c>
    </row>
    <row r="25" spans="2:6" ht="19.5" customHeight="1" x14ac:dyDescent="0.3">
      <c r="B25" s="91" t="s">
        <v>55</v>
      </c>
      <c r="C25" s="82">
        <f>+C11/'Q12'!$G$7*100</f>
        <v>90.867063020214033</v>
      </c>
      <c r="D25" s="82">
        <f>+D11/'Q12'!$G$7*100</f>
        <v>6.4599286563614742</v>
      </c>
      <c r="E25" s="82">
        <f>+E11/'Q12'!$G$7*100</f>
        <v>2.9574316290130795</v>
      </c>
      <c r="F25" s="82">
        <f>+F11/'Q12'!$G$7*100</f>
        <v>4.2863258026159334</v>
      </c>
    </row>
    <row r="26" spans="2:6" ht="19.5" customHeight="1" x14ac:dyDescent="0.3">
      <c r="B26" s="93" t="s">
        <v>56</v>
      </c>
      <c r="C26" s="83">
        <f>+C12/'Q12'!$H$7*100</f>
        <v>84.563570629250236</v>
      </c>
      <c r="D26" s="83">
        <f>+D12/'Q12'!$H$7*100</f>
        <v>10.093445429590734</v>
      </c>
      <c r="E26" s="83">
        <f>+E12/'Q12'!$H$7*100</f>
        <v>5.631115319503027</v>
      </c>
      <c r="F26" s="83">
        <f>+F12/'Q12'!$H$7*100</f>
        <v>4.24306332673381</v>
      </c>
    </row>
    <row r="27" spans="2:6" ht="5.25" customHeight="1" x14ac:dyDescent="0.3">
      <c r="B27" s="5"/>
      <c r="C27" s="2"/>
      <c r="D27" s="2"/>
      <c r="E27" s="2"/>
      <c r="F27" s="2"/>
    </row>
    <row r="28" spans="2:6" x14ac:dyDescent="0.3">
      <c r="B28" s="189" t="s">
        <v>242</v>
      </c>
      <c r="C28" s="189"/>
      <c r="D28" s="189"/>
      <c r="E28" s="189"/>
      <c r="F28" s="189"/>
    </row>
    <row r="29" spans="2:6" x14ac:dyDescent="0.3">
      <c r="B29" s="76"/>
    </row>
  </sheetData>
  <mergeCells count="13">
    <mergeCell ref="B2:F2"/>
    <mergeCell ref="B3:E3"/>
    <mergeCell ref="F5:F6"/>
    <mergeCell ref="E5:E6"/>
    <mergeCell ref="C5:C6"/>
    <mergeCell ref="D5:D6"/>
    <mergeCell ref="B16:F16"/>
    <mergeCell ref="B17:E17"/>
    <mergeCell ref="B28:F28"/>
    <mergeCell ref="C19:C20"/>
    <mergeCell ref="D19:D20"/>
    <mergeCell ref="E19:E20"/>
    <mergeCell ref="F19:F20"/>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56"/>
  <sheetViews>
    <sheetView workbookViewId="0"/>
  </sheetViews>
  <sheetFormatPr defaultColWidth="9.1796875" defaultRowHeight="12.5" outlineLevelRow="1" x14ac:dyDescent="0.3"/>
  <cols>
    <col min="1" max="1" width="2.90625" style="1" customWidth="1"/>
    <col min="2" max="2" width="56.81640625" style="1" customWidth="1"/>
    <col min="3" max="3" width="10.81640625" style="3" customWidth="1"/>
    <col min="4" max="4" width="11.453125" style="3" customWidth="1"/>
    <col min="5" max="5" width="12.54296875" style="3" customWidth="1"/>
    <col min="6" max="44" width="9.1796875" style="1"/>
    <col min="45" max="45" width="51.1796875" style="1" customWidth="1"/>
    <col min="46" max="53" width="9.81640625" style="1" customWidth="1"/>
    <col min="54" max="300" width="9.1796875" style="1"/>
    <col min="301" max="301" width="51.1796875" style="1" customWidth="1"/>
    <col min="302" max="309" width="9.81640625" style="1" customWidth="1"/>
    <col min="310" max="556" width="9.1796875" style="1"/>
    <col min="557" max="557" width="51.1796875" style="1" customWidth="1"/>
    <col min="558" max="565" width="9.81640625" style="1" customWidth="1"/>
    <col min="566" max="812" width="9.1796875" style="1"/>
    <col min="813" max="813" width="51.1796875" style="1" customWidth="1"/>
    <col min="814" max="821" width="9.81640625" style="1" customWidth="1"/>
    <col min="822" max="1068" width="9.1796875" style="1"/>
    <col min="1069" max="1069" width="51.1796875" style="1" customWidth="1"/>
    <col min="1070" max="1077" width="9.81640625" style="1" customWidth="1"/>
    <col min="1078" max="1324" width="9.1796875" style="1"/>
    <col min="1325" max="1325" width="51.1796875" style="1" customWidth="1"/>
    <col min="1326" max="1333" width="9.81640625" style="1" customWidth="1"/>
    <col min="1334" max="1580" width="9.1796875" style="1"/>
    <col min="1581" max="1581" width="51.1796875" style="1" customWidth="1"/>
    <col min="1582" max="1589" width="9.81640625" style="1" customWidth="1"/>
    <col min="1590" max="1836" width="9.1796875" style="1"/>
    <col min="1837" max="1837" width="51.1796875" style="1" customWidth="1"/>
    <col min="1838" max="1845" width="9.81640625" style="1" customWidth="1"/>
    <col min="1846" max="2092" width="9.1796875" style="1"/>
    <col min="2093" max="2093" width="51.1796875" style="1" customWidth="1"/>
    <col min="2094" max="2101" width="9.81640625" style="1" customWidth="1"/>
    <col min="2102" max="2348" width="9.1796875" style="1"/>
    <col min="2349" max="2349" width="51.1796875" style="1" customWidth="1"/>
    <col min="2350" max="2357" width="9.81640625" style="1" customWidth="1"/>
    <col min="2358" max="2604" width="9.1796875" style="1"/>
    <col min="2605" max="2605" width="51.1796875" style="1" customWidth="1"/>
    <col min="2606" max="2613" width="9.81640625" style="1" customWidth="1"/>
    <col min="2614" max="2860" width="9.1796875" style="1"/>
    <col min="2861" max="2861" width="51.1796875" style="1" customWidth="1"/>
    <col min="2862" max="2869" width="9.81640625" style="1" customWidth="1"/>
    <col min="2870" max="3116" width="9.1796875" style="1"/>
    <col min="3117" max="3117" width="51.1796875" style="1" customWidth="1"/>
    <col min="3118" max="3125" width="9.81640625" style="1" customWidth="1"/>
    <col min="3126" max="3372" width="9.1796875" style="1"/>
    <col min="3373" max="3373" width="51.1796875" style="1" customWidth="1"/>
    <col min="3374" max="3381" width="9.81640625" style="1" customWidth="1"/>
    <col min="3382" max="3628" width="9.1796875" style="1"/>
    <col min="3629" max="3629" width="51.1796875" style="1" customWidth="1"/>
    <col min="3630" max="3637" width="9.81640625" style="1" customWidth="1"/>
    <col min="3638" max="3884" width="9.1796875" style="1"/>
    <col min="3885" max="3885" width="51.1796875" style="1" customWidth="1"/>
    <col min="3886" max="3893" width="9.81640625" style="1" customWidth="1"/>
    <col min="3894" max="4140" width="9.1796875" style="1"/>
    <col min="4141" max="4141" width="51.1796875" style="1" customWidth="1"/>
    <col min="4142" max="4149" width="9.81640625" style="1" customWidth="1"/>
    <col min="4150" max="4396" width="9.1796875" style="1"/>
    <col min="4397" max="4397" width="51.1796875" style="1" customWidth="1"/>
    <col min="4398" max="4405" width="9.81640625" style="1" customWidth="1"/>
    <col min="4406" max="4652" width="9.1796875" style="1"/>
    <col min="4653" max="4653" width="51.1796875" style="1" customWidth="1"/>
    <col min="4654" max="4661" width="9.81640625" style="1" customWidth="1"/>
    <col min="4662" max="4908" width="9.1796875" style="1"/>
    <col min="4909" max="4909" width="51.1796875" style="1" customWidth="1"/>
    <col min="4910" max="4917" width="9.81640625" style="1" customWidth="1"/>
    <col min="4918" max="5164" width="9.1796875" style="1"/>
    <col min="5165" max="5165" width="51.1796875" style="1" customWidth="1"/>
    <col min="5166" max="5173" width="9.81640625" style="1" customWidth="1"/>
    <col min="5174" max="5420" width="9.1796875" style="1"/>
    <col min="5421" max="5421" width="51.1796875" style="1" customWidth="1"/>
    <col min="5422" max="5429" width="9.81640625" style="1" customWidth="1"/>
    <col min="5430" max="5676" width="9.1796875" style="1"/>
    <col min="5677" max="5677" width="51.1796875" style="1" customWidth="1"/>
    <col min="5678" max="5685" width="9.81640625" style="1" customWidth="1"/>
    <col min="5686" max="5932" width="9.1796875" style="1"/>
    <col min="5933" max="5933" width="51.1796875" style="1" customWidth="1"/>
    <col min="5934" max="5941" width="9.81640625" style="1" customWidth="1"/>
    <col min="5942" max="6188" width="9.1796875" style="1"/>
    <col min="6189" max="6189" width="51.1796875" style="1" customWidth="1"/>
    <col min="6190" max="6197" width="9.81640625" style="1" customWidth="1"/>
    <col min="6198" max="6444" width="9.1796875" style="1"/>
    <col min="6445" max="6445" width="51.1796875" style="1" customWidth="1"/>
    <col min="6446" max="6453" width="9.81640625" style="1" customWidth="1"/>
    <col min="6454" max="6700" width="9.1796875" style="1"/>
    <col min="6701" max="6701" width="51.1796875" style="1" customWidth="1"/>
    <col min="6702" max="6709" width="9.81640625" style="1" customWidth="1"/>
    <col min="6710" max="6956" width="9.1796875" style="1"/>
    <col min="6957" max="6957" width="51.1796875" style="1" customWidth="1"/>
    <col min="6958" max="6965" width="9.81640625" style="1" customWidth="1"/>
    <col min="6966" max="7212" width="9.1796875" style="1"/>
    <col min="7213" max="7213" width="51.1796875" style="1" customWidth="1"/>
    <col min="7214" max="7221" width="9.81640625" style="1" customWidth="1"/>
    <col min="7222" max="7468" width="9.1796875" style="1"/>
    <col min="7469" max="7469" width="51.1796875" style="1" customWidth="1"/>
    <col min="7470" max="7477" width="9.81640625" style="1" customWidth="1"/>
    <col min="7478" max="7724" width="9.1796875" style="1"/>
    <col min="7725" max="7725" width="51.1796875" style="1" customWidth="1"/>
    <col min="7726" max="7733" width="9.81640625" style="1" customWidth="1"/>
    <col min="7734" max="7980" width="9.1796875" style="1"/>
    <col min="7981" max="7981" width="51.1796875" style="1" customWidth="1"/>
    <col min="7982" max="7989" width="9.81640625" style="1" customWidth="1"/>
    <col min="7990" max="8236" width="9.1796875" style="1"/>
    <col min="8237" max="8237" width="51.1796875" style="1" customWidth="1"/>
    <col min="8238" max="8245" width="9.81640625" style="1" customWidth="1"/>
    <col min="8246" max="8492" width="9.1796875" style="1"/>
    <col min="8493" max="8493" width="51.1796875" style="1" customWidth="1"/>
    <col min="8494" max="8501" width="9.81640625" style="1" customWidth="1"/>
    <col min="8502" max="8748" width="9.1796875" style="1"/>
    <col min="8749" max="8749" width="51.1796875" style="1" customWidth="1"/>
    <col min="8750" max="8757" width="9.81640625" style="1" customWidth="1"/>
    <col min="8758" max="9004" width="9.1796875" style="1"/>
    <col min="9005" max="9005" width="51.1796875" style="1" customWidth="1"/>
    <col min="9006" max="9013" width="9.81640625" style="1" customWidth="1"/>
    <col min="9014" max="9260" width="9.1796875" style="1"/>
    <col min="9261" max="9261" width="51.1796875" style="1" customWidth="1"/>
    <col min="9262" max="9269" width="9.81640625" style="1" customWidth="1"/>
    <col min="9270" max="9516" width="9.1796875" style="1"/>
    <col min="9517" max="9517" width="51.1796875" style="1" customWidth="1"/>
    <col min="9518" max="9525" width="9.81640625" style="1" customWidth="1"/>
    <col min="9526" max="9772" width="9.1796875" style="1"/>
    <col min="9773" max="9773" width="51.1796875" style="1" customWidth="1"/>
    <col min="9774" max="9781" width="9.81640625" style="1" customWidth="1"/>
    <col min="9782" max="10028" width="9.1796875" style="1"/>
    <col min="10029" max="10029" width="51.1796875" style="1" customWidth="1"/>
    <col min="10030" max="10037" width="9.81640625" style="1" customWidth="1"/>
    <col min="10038" max="10284" width="9.1796875" style="1"/>
    <col min="10285" max="10285" width="51.1796875" style="1" customWidth="1"/>
    <col min="10286" max="10293" width="9.81640625" style="1" customWidth="1"/>
    <col min="10294" max="10540" width="9.1796875" style="1"/>
    <col min="10541" max="10541" width="51.1796875" style="1" customWidth="1"/>
    <col min="10542" max="10549" width="9.81640625" style="1" customWidth="1"/>
    <col min="10550" max="10796" width="9.1796875" style="1"/>
    <col min="10797" max="10797" width="51.1796875" style="1" customWidth="1"/>
    <col min="10798" max="10805" width="9.81640625" style="1" customWidth="1"/>
    <col min="10806" max="11052" width="9.1796875" style="1"/>
    <col min="11053" max="11053" width="51.1796875" style="1" customWidth="1"/>
    <col min="11054" max="11061" width="9.81640625" style="1" customWidth="1"/>
    <col min="11062" max="11308" width="9.1796875" style="1"/>
    <col min="11309" max="11309" width="51.1796875" style="1" customWidth="1"/>
    <col min="11310" max="11317" width="9.81640625" style="1" customWidth="1"/>
    <col min="11318" max="11564" width="9.1796875" style="1"/>
    <col min="11565" max="11565" width="51.1796875" style="1" customWidth="1"/>
    <col min="11566" max="11573" width="9.81640625" style="1" customWidth="1"/>
    <col min="11574" max="11820" width="9.1796875" style="1"/>
    <col min="11821" max="11821" width="51.1796875" style="1" customWidth="1"/>
    <col min="11822" max="11829" width="9.81640625" style="1" customWidth="1"/>
    <col min="11830" max="12076" width="9.1796875" style="1"/>
    <col min="12077" max="12077" width="51.1796875" style="1" customWidth="1"/>
    <col min="12078" max="12085" width="9.81640625" style="1" customWidth="1"/>
    <col min="12086" max="12332" width="9.1796875" style="1"/>
    <col min="12333" max="12333" width="51.1796875" style="1" customWidth="1"/>
    <col min="12334" max="12341" width="9.81640625" style="1" customWidth="1"/>
    <col min="12342" max="12588" width="9.1796875" style="1"/>
    <col min="12589" max="12589" width="51.1796875" style="1" customWidth="1"/>
    <col min="12590" max="12597" width="9.81640625" style="1" customWidth="1"/>
    <col min="12598" max="12844" width="9.1796875" style="1"/>
    <col min="12845" max="12845" width="51.1796875" style="1" customWidth="1"/>
    <col min="12846" max="12853" width="9.81640625" style="1" customWidth="1"/>
    <col min="12854" max="13100" width="9.1796875" style="1"/>
    <col min="13101" max="13101" width="51.1796875" style="1" customWidth="1"/>
    <col min="13102" max="13109" width="9.81640625" style="1" customWidth="1"/>
    <col min="13110" max="13356" width="9.1796875" style="1"/>
    <col min="13357" max="13357" width="51.1796875" style="1" customWidth="1"/>
    <col min="13358" max="13365" width="9.81640625" style="1" customWidth="1"/>
    <col min="13366" max="13612" width="9.1796875" style="1"/>
    <col min="13613" max="13613" width="51.1796875" style="1" customWidth="1"/>
    <col min="13614" max="13621" width="9.81640625" style="1" customWidth="1"/>
    <col min="13622" max="13868" width="9.1796875" style="1"/>
    <col min="13869" max="13869" width="51.1796875" style="1" customWidth="1"/>
    <col min="13870" max="13877" width="9.81640625" style="1" customWidth="1"/>
    <col min="13878" max="14124" width="9.1796875" style="1"/>
    <col min="14125" max="14125" width="51.1796875" style="1" customWidth="1"/>
    <col min="14126" max="14133" width="9.81640625" style="1" customWidth="1"/>
    <col min="14134" max="14380" width="9.1796875" style="1"/>
    <col min="14381" max="14381" width="51.1796875" style="1" customWidth="1"/>
    <col min="14382" max="14389" width="9.81640625" style="1" customWidth="1"/>
    <col min="14390" max="14636" width="9.1796875" style="1"/>
    <col min="14637" max="14637" width="51.1796875" style="1" customWidth="1"/>
    <col min="14638" max="14645" width="9.81640625" style="1" customWidth="1"/>
    <col min="14646" max="14892" width="9.1796875" style="1"/>
    <col min="14893" max="14893" width="51.1796875" style="1" customWidth="1"/>
    <col min="14894" max="14901" width="9.81640625" style="1" customWidth="1"/>
    <col min="14902" max="15148" width="9.1796875" style="1"/>
    <col min="15149" max="15149" width="51.1796875" style="1" customWidth="1"/>
    <col min="15150" max="15157" width="9.81640625" style="1" customWidth="1"/>
    <col min="15158" max="15404" width="9.1796875" style="1"/>
    <col min="15405" max="15405" width="51.1796875" style="1" customWidth="1"/>
    <col min="15406" max="15413" width="9.81640625" style="1" customWidth="1"/>
    <col min="15414" max="15660" width="9.1796875" style="1"/>
    <col min="15661" max="15661" width="51.1796875" style="1" customWidth="1"/>
    <col min="15662" max="15669" width="9.81640625" style="1" customWidth="1"/>
    <col min="15670" max="15916" width="9.1796875" style="1"/>
    <col min="15917" max="15917" width="51.1796875" style="1" customWidth="1"/>
    <col min="15918" max="15925" width="9.81640625" style="1" customWidth="1"/>
    <col min="15926" max="16384" width="9.1796875" style="1"/>
  </cols>
  <sheetData>
    <row r="1" spans="2:9" ht="17.25" customHeight="1" x14ac:dyDescent="0.3">
      <c r="B1" s="40"/>
      <c r="C1" s="41"/>
      <c r="D1" s="42"/>
      <c r="E1" s="36" t="s">
        <v>182</v>
      </c>
    </row>
    <row r="2" spans="2:9" ht="27.75" customHeight="1" x14ac:dyDescent="0.3">
      <c r="B2" s="181" t="s">
        <v>181</v>
      </c>
      <c r="C2" s="181"/>
      <c r="D2" s="181"/>
      <c r="E2" s="181"/>
    </row>
    <row r="3" spans="2:9" ht="15.75" customHeight="1" x14ac:dyDescent="0.3">
      <c r="B3" s="182">
        <v>2021</v>
      </c>
      <c r="C3" s="182"/>
      <c r="D3" s="182"/>
      <c r="E3" s="182"/>
    </row>
    <row r="4" spans="2:9" ht="15" customHeight="1" x14ac:dyDescent="0.3">
      <c r="B4" s="10" t="s">
        <v>115</v>
      </c>
      <c r="C4" s="11"/>
      <c r="D4" s="11"/>
      <c r="E4" s="11"/>
    </row>
    <row r="5" spans="2:9" ht="21" customHeight="1" x14ac:dyDescent="0.3">
      <c r="B5" s="45" t="s">
        <v>77</v>
      </c>
      <c r="C5" s="192" t="s">
        <v>12</v>
      </c>
      <c r="D5" s="192" t="s">
        <v>13</v>
      </c>
      <c r="E5" s="192" t="s">
        <v>14</v>
      </c>
    </row>
    <row r="6" spans="2:9" ht="23.5" customHeight="1" x14ac:dyDescent="0.3">
      <c r="B6" s="92" t="s">
        <v>46</v>
      </c>
      <c r="C6" s="192"/>
      <c r="D6" s="192" t="s">
        <v>13</v>
      </c>
      <c r="E6" s="192" t="s">
        <v>14</v>
      </c>
    </row>
    <row r="7" spans="2:9" ht="14" customHeight="1" x14ac:dyDescent="0.3">
      <c r="B7" s="40" t="s">
        <v>0</v>
      </c>
      <c r="C7" s="39">
        <v>978840</v>
      </c>
      <c r="D7" s="39">
        <v>33007</v>
      </c>
      <c r="E7" s="39">
        <v>48558</v>
      </c>
      <c r="G7" s="7"/>
    </row>
    <row r="8" spans="2:9" ht="14" customHeight="1" x14ac:dyDescent="0.3">
      <c r="B8" s="10" t="s">
        <v>53</v>
      </c>
      <c r="C8" s="15">
        <v>10527</v>
      </c>
      <c r="D8" s="15">
        <v>247</v>
      </c>
      <c r="E8" s="15">
        <v>1283</v>
      </c>
    </row>
    <row r="9" spans="2:9" ht="14" customHeight="1" x14ac:dyDescent="0.3">
      <c r="B9" s="10" t="s">
        <v>47</v>
      </c>
      <c r="C9" s="15">
        <v>3416</v>
      </c>
      <c r="D9" s="15">
        <v>59</v>
      </c>
      <c r="E9" s="15">
        <v>152</v>
      </c>
    </row>
    <row r="10" spans="2:9" ht="14" customHeight="1" x14ac:dyDescent="0.3">
      <c r="B10" s="10" t="s">
        <v>48</v>
      </c>
      <c r="C10" s="14">
        <f>+SUM(C11:C34)</f>
        <v>235082</v>
      </c>
      <c r="D10" s="14">
        <f t="shared" ref="D10:E10" si="0">+SUM(D11:D34)</f>
        <v>3459</v>
      </c>
      <c r="E10" s="14">
        <f t="shared" si="0"/>
        <v>9978</v>
      </c>
    </row>
    <row r="11" spans="2:9" s="98" customFormat="1" ht="14" hidden="1" customHeight="1" outlineLevel="1" x14ac:dyDescent="0.35">
      <c r="B11" s="99" t="s">
        <v>290</v>
      </c>
      <c r="C11" s="110">
        <v>31916</v>
      </c>
      <c r="D11" s="110">
        <v>433</v>
      </c>
      <c r="E11" s="110">
        <v>1135</v>
      </c>
      <c r="F11" s="14"/>
      <c r="G11" s="14"/>
      <c r="H11" s="14"/>
      <c r="I11" s="14"/>
    </row>
    <row r="12" spans="2:9" s="98" customFormat="1" ht="14" hidden="1" customHeight="1" outlineLevel="1" x14ac:dyDescent="0.35">
      <c r="B12" s="99" t="s">
        <v>291</v>
      </c>
      <c r="C12" s="110">
        <v>6445</v>
      </c>
      <c r="D12" s="110">
        <v>152</v>
      </c>
      <c r="E12" s="110">
        <v>157</v>
      </c>
      <c r="F12" s="14"/>
      <c r="G12" s="14"/>
      <c r="H12" s="14"/>
      <c r="I12" s="14"/>
    </row>
    <row r="13" spans="2:9" s="98" customFormat="1" ht="14" hidden="1" customHeight="1" outlineLevel="1" x14ac:dyDescent="0.35">
      <c r="B13" s="99" t="s">
        <v>292</v>
      </c>
      <c r="C13" s="110">
        <v>426</v>
      </c>
      <c r="D13" s="161" t="s">
        <v>100</v>
      </c>
      <c r="E13" s="161" t="s">
        <v>100</v>
      </c>
      <c r="F13" s="14"/>
      <c r="G13" s="14"/>
      <c r="H13" s="14"/>
      <c r="I13" s="14"/>
    </row>
    <row r="14" spans="2:9" s="98" customFormat="1" ht="14" hidden="1" customHeight="1" outlineLevel="1" x14ac:dyDescent="0.35">
      <c r="B14" s="99" t="s">
        <v>293</v>
      </c>
      <c r="C14" s="110">
        <v>12504</v>
      </c>
      <c r="D14" s="110">
        <v>104</v>
      </c>
      <c r="E14" s="110">
        <v>494</v>
      </c>
      <c r="F14" s="14"/>
      <c r="G14" s="14"/>
      <c r="H14" s="14"/>
      <c r="I14" s="14"/>
    </row>
    <row r="15" spans="2:9" s="98" customFormat="1" ht="14" hidden="1" customHeight="1" outlineLevel="1" x14ac:dyDescent="0.35">
      <c r="B15" s="99" t="s">
        <v>294</v>
      </c>
      <c r="C15" s="110">
        <v>13802</v>
      </c>
      <c r="D15" s="110">
        <v>120</v>
      </c>
      <c r="E15" s="110">
        <v>747</v>
      </c>
      <c r="F15" s="14"/>
      <c r="G15" s="14"/>
      <c r="H15" s="14"/>
      <c r="I15" s="14"/>
    </row>
    <row r="16" spans="2:9" s="98" customFormat="1" ht="14" hidden="1" customHeight="1" outlineLevel="1" x14ac:dyDescent="0.35">
      <c r="B16" s="99" t="s">
        <v>295</v>
      </c>
      <c r="C16" s="110">
        <v>8095</v>
      </c>
      <c r="D16" s="110">
        <v>38</v>
      </c>
      <c r="E16" s="110">
        <v>508</v>
      </c>
      <c r="F16" s="14"/>
      <c r="G16" s="14"/>
      <c r="H16" s="14"/>
      <c r="I16" s="14"/>
    </row>
    <row r="17" spans="2:9" s="98" customFormat="1" ht="14" hidden="1" customHeight="1" outlineLevel="1" x14ac:dyDescent="0.35">
      <c r="B17" s="99" t="s">
        <v>296</v>
      </c>
      <c r="C17" s="110">
        <v>6825</v>
      </c>
      <c r="D17" s="110">
        <v>61</v>
      </c>
      <c r="E17" s="110">
        <v>337</v>
      </c>
      <c r="F17" s="14"/>
      <c r="G17" s="14"/>
      <c r="H17" s="14"/>
      <c r="I17" s="14"/>
    </row>
    <row r="18" spans="2:9" s="98" customFormat="1" ht="14" hidden="1" customHeight="1" outlineLevel="1" x14ac:dyDescent="0.35">
      <c r="B18" s="99" t="s">
        <v>297</v>
      </c>
      <c r="C18" s="110">
        <v>6411</v>
      </c>
      <c r="D18" s="110">
        <v>199</v>
      </c>
      <c r="E18" s="110">
        <v>120</v>
      </c>
      <c r="F18" s="14"/>
      <c r="G18" s="14"/>
      <c r="H18" s="14"/>
      <c r="I18" s="14"/>
    </row>
    <row r="19" spans="2:9" s="98" customFormat="1" ht="14" hidden="1" customHeight="1" outlineLevel="1" x14ac:dyDescent="0.35">
      <c r="B19" s="99" t="s">
        <v>298</v>
      </c>
      <c r="C19" s="110">
        <v>3098</v>
      </c>
      <c r="D19" s="110">
        <v>47</v>
      </c>
      <c r="E19" s="110">
        <v>177</v>
      </c>
      <c r="F19" s="14"/>
      <c r="G19" s="14"/>
      <c r="H19" s="14"/>
      <c r="I19" s="14"/>
    </row>
    <row r="20" spans="2:9" s="98" customFormat="1" ht="14" hidden="1" customHeight="1" outlineLevel="1" x14ac:dyDescent="0.35">
      <c r="B20" s="99" t="s">
        <v>299</v>
      </c>
      <c r="C20" s="110">
        <v>932</v>
      </c>
      <c r="D20" s="110">
        <v>10</v>
      </c>
      <c r="E20" s="161" t="s">
        <v>100</v>
      </c>
      <c r="F20" s="14"/>
      <c r="G20" s="14"/>
      <c r="H20" s="14"/>
      <c r="I20" s="14"/>
    </row>
    <row r="21" spans="2:9" s="98" customFormat="1" ht="14" hidden="1" customHeight="1" outlineLevel="1" x14ac:dyDescent="0.35">
      <c r="B21" s="99" t="s">
        <v>300</v>
      </c>
      <c r="C21" s="110">
        <v>7130</v>
      </c>
      <c r="D21" s="110">
        <v>319</v>
      </c>
      <c r="E21" s="110">
        <v>127</v>
      </c>
      <c r="F21" s="14"/>
      <c r="G21" s="14"/>
      <c r="H21" s="14"/>
      <c r="I21" s="14"/>
    </row>
    <row r="22" spans="2:9" s="98" customFormat="1" ht="14" hidden="1" customHeight="1" outlineLevel="1" x14ac:dyDescent="0.35">
      <c r="B22" s="99" t="s">
        <v>301</v>
      </c>
      <c r="C22" s="110">
        <v>7281</v>
      </c>
      <c r="D22" s="110">
        <v>57</v>
      </c>
      <c r="E22" s="110">
        <v>17</v>
      </c>
      <c r="F22" s="14"/>
      <c r="G22" s="14"/>
      <c r="H22" s="14"/>
      <c r="I22" s="14"/>
    </row>
    <row r="23" spans="2:9" s="98" customFormat="1" ht="14" hidden="1" customHeight="1" outlineLevel="1" x14ac:dyDescent="0.35">
      <c r="B23" s="99" t="s">
        <v>302</v>
      </c>
      <c r="C23" s="110">
        <v>17116</v>
      </c>
      <c r="D23" s="110">
        <v>185</v>
      </c>
      <c r="E23" s="110">
        <v>814</v>
      </c>
      <c r="F23" s="14"/>
      <c r="G23" s="14"/>
      <c r="H23" s="14"/>
      <c r="I23" s="14"/>
    </row>
    <row r="24" spans="2:9" s="98" customFormat="1" ht="14" hidden="1" customHeight="1" outlineLevel="1" x14ac:dyDescent="0.35">
      <c r="B24" s="99" t="s">
        <v>303</v>
      </c>
      <c r="C24" s="110">
        <v>12752</v>
      </c>
      <c r="D24" s="110">
        <v>231</v>
      </c>
      <c r="E24" s="110">
        <v>392</v>
      </c>
      <c r="F24" s="14"/>
      <c r="G24" s="14"/>
      <c r="H24" s="14"/>
      <c r="I24" s="14"/>
    </row>
    <row r="25" spans="2:9" s="98" customFormat="1" ht="14" hidden="1" customHeight="1" outlineLevel="1" x14ac:dyDescent="0.35">
      <c r="B25" s="99" t="s">
        <v>304</v>
      </c>
      <c r="C25" s="110">
        <v>4904</v>
      </c>
      <c r="D25" s="110">
        <v>22</v>
      </c>
      <c r="E25" s="110">
        <v>33</v>
      </c>
      <c r="F25" s="14"/>
      <c r="G25" s="14"/>
      <c r="H25" s="14"/>
      <c r="I25" s="14"/>
    </row>
    <row r="26" spans="2:9" s="98" customFormat="1" ht="14" hidden="1" customHeight="1" outlineLevel="1" x14ac:dyDescent="0.35">
      <c r="B26" s="99" t="s">
        <v>305</v>
      </c>
      <c r="C26" s="110">
        <v>25201</v>
      </c>
      <c r="D26" s="110">
        <v>666</v>
      </c>
      <c r="E26" s="110">
        <v>1107</v>
      </c>
      <c r="F26" s="14"/>
      <c r="G26" s="14"/>
      <c r="H26" s="14"/>
      <c r="I26" s="14"/>
    </row>
    <row r="27" spans="2:9" s="98" customFormat="1" ht="14" hidden="1" customHeight="1" outlineLevel="1" x14ac:dyDescent="0.35">
      <c r="B27" s="99" t="s">
        <v>306</v>
      </c>
      <c r="C27" s="110">
        <v>7949</v>
      </c>
      <c r="D27" s="110">
        <v>23</v>
      </c>
      <c r="E27" s="110">
        <v>144</v>
      </c>
      <c r="F27" s="14"/>
      <c r="G27" s="14"/>
      <c r="H27" s="14"/>
      <c r="I27" s="14"/>
    </row>
    <row r="28" spans="2:9" s="98" customFormat="1" ht="14" hidden="1" customHeight="1" outlineLevel="1" x14ac:dyDescent="0.35">
      <c r="B28" s="99" t="s">
        <v>307</v>
      </c>
      <c r="C28" s="110">
        <v>10411</v>
      </c>
      <c r="D28" s="110">
        <v>106</v>
      </c>
      <c r="E28" s="110">
        <v>194</v>
      </c>
      <c r="F28" s="14"/>
      <c r="G28" s="14"/>
      <c r="H28" s="14"/>
      <c r="I28" s="14"/>
    </row>
    <row r="29" spans="2:9" s="98" customFormat="1" ht="14" hidden="1" customHeight="1" outlineLevel="1" x14ac:dyDescent="0.35">
      <c r="B29" s="99" t="s">
        <v>308</v>
      </c>
      <c r="C29" s="110">
        <v>9323</v>
      </c>
      <c r="D29" s="110">
        <v>107</v>
      </c>
      <c r="E29" s="110">
        <v>315</v>
      </c>
      <c r="F29" s="14"/>
      <c r="G29" s="14"/>
      <c r="H29" s="14"/>
      <c r="I29" s="14"/>
    </row>
    <row r="30" spans="2:9" s="98" customFormat="1" ht="14" hidden="1" customHeight="1" outlineLevel="1" x14ac:dyDescent="0.35">
      <c r="B30" s="99" t="s">
        <v>309</v>
      </c>
      <c r="C30" s="110">
        <v>23851</v>
      </c>
      <c r="D30" s="110">
        <v>299</v>
      </c>
      <c r="E30" s="110">
        <v>257</v>
      </c>
      <c r="F30" s="14"/>
      <c r="G30" s="14"/>
      <c r="H30" s="14"/>
      <c r="I30" s="14"/>
    </row>
    <row r="31" spans="2:9" s="98" customFormat="1" ht="14" hidden="1" customHeight="1" outlineLevel="1" x14ac:dyDescent="0.35">
      <c r="B31" s="99" t="s">
        <v>310</v>
      </c>
      <c r="C31" s="110">
        <v>3036</v>
      </c>
      <c r="D31" s="110">
        <v>23</v>
      </c>
      <c r="E31" s="110">
        <v>4</v>
      </c>
      <c r="F31" s="14"/>
      <c r="G31" s="14"/>
      <c r="H31" s="14"/>
      <c r="I31" s="14"/>
    </row>
    <row r="32" spans="2:9" s="98" customFormat="1" ht="14" hidden="1" customHeight="1" outlineLevel="1" x14ac:dyDescent="0.35">
      <c r="B32" s="99" t="s">
        <v>311</v>
      </c>
      <c r="C32" s="110">
        <v>5974</v>
      </c>
      <c r="D32" s="110">
        <v>98</v>
      </c>
      <c r="E32" s="110">
        <v>1992</v>
      </c>
      <c r="F32" s="14"/>
      <c r="G32" s="14"/>
      <c r="H32" s="14"/>
      <c r="I32" s="14"/>
    </row>
    <row r="33" spans="2:9" s="98" customFormat="1" ht="14" hidden="1" customHeight="1" outlineLevel="1" x14ac:dyDescent="0.35">
      <c r="B33" s="99" t="s">
        <v>312</v>
      </c>
      <c r="C33" s="110">
        <v>2875</v>
      </c>
      <c r="D33" s="110">
        <v>83</v>
      </c>
      <c r="E33" s="110">
        <v>333</v>
      </c>
      <c r="F33" s="14"/>
      <c r="G33" s="14"/>
      <c r="H33" s="14"/>
      <c r="I33" s="14"/>
    </row>
    <row r="34" spans="2:9" s="98" customFormat="1" ht="14" hidden="1" customHeight="1" outlineLevel="1" x14ac:dyDescent="0.35">
      <c r="B34" s="99" t="s">
        <v>313</v>
      </c>
      <c r="C34" s="110">
        <v>6825</v>
      </c>
      <c r="D34" s="110">
        <v>76</v>
      </c>
      <c r="E34" s="110">
        <v>574</v>
      </c>
      <c r="F34" s="14"/>
      <c r="G34" s="14"/>
      <c r="H34" s="14"/>
      <c r="I34" s="14"/>
    </row>
    <row r="35" spans="2:9" ht="14" customHeight="1" collapsed="1" x14ac:dyDescent="0.3">
      <c r="B35" s="100" t="s">
        <v>57</v>
      </c>
      <c r="C35" s="15">
        <v>5500</v>
      </c>
      <c r="D35" s="15">
        <v>44</v>
      </c>
      <c r="E35" s="15">
        <v>9</v>
      </c>
      <c r="F35" s="78"/>
      <c r="G35" s="78"/>
      <c r="H35" s="78"/>
    </row>
    <row r="36" spans="2:9" ht="14" customHeight="1" x14ac:dyDescent="0.3">
      <c r="B36" s="100" t="s">
        <v>58</v>
      </c>
      <c r="C36" s="15">
        <v>15497</v>
      </c>
      <c r="D36" s="15">
        <v>489</v>
      </c>
      <c r="E36" s="15">
        <v>569</v>
      </c>
      <c r="F36" s="77"/>
      <c r="G36" s="77"/>
      <c r="H36" s="78"/>
    </row>
    <row r="37" spans="2:9" ht="14" customHeight="1" x14ac:dyDescent="0.3">
      <c r="B37" s="102" t="s">
        <v>49</v>
      </c>
      <c r="C37" s="15">
        <v>52653</v>
      </c>
      <c r="D37" s="15">
        <v>1344</v>
      </c>
      <c r="E37" s="15">
        <v>3973</v>
      </c>
      <c r="F37" s="77"/>
      <c r="G37" s="77"/>
      <c r="H37" s="77"/>
    </row>
    <row r="38" spans="2:9" ht="14" customHeight="1" x14ac:dyDescent="0.3">
      <c r="B38" s="100" t="s">
        <v>50</v>
      </c>
      <c r="C38" s="15">
        <f>+C39+C40+C41</f>
        <v>215423</v>
      </c>
      <c r="D38" s="15">
        <f t="shared" ref="D38:E38" si="1">+D39+D40+D41</f>
        <v>3502</v>
      </c>
      <c r="E38" s="15">
        <f t="shared" si="1"/>
        <v>7422</v>
      </c>
      <c r="F38" s="77"/>
      <c r="G38" s="77"/>
      <c r="H38" s="77"/>
    </row>
    <row r="39" spans="2:9" ht="14" hidden="1" customHeight="1" outlineLevel="1" x14ac:dyDescent="0.3">
      <c r="B39" s="99" t="s">
        <v>314</v>
      </c>
      <c r="C39" s="112">
        <v>17019</v>
      </c>
      <c r="D39" s="112">
        <v>290</v>
      </c>
      <c r="E39" s="112">
        <v>1427</v>
      </c>
    </row>
    <row r="40" spans="2:9" ht="14" hidden="1" customHeight="1" outlineLevel="1" x14ac:dyDescent="0.3">
      <c r="B40" s="99" t="s">
        <v>315</v>
      </c>
      <c r="C40" s="112">
        <v>52627</v>
      </c>
      <c r="D40" s="112">
        <v>1889</v>
      </c>
      <c r="E40" s="112">
        <v>2798</v>
      </c>
    </row>
    <row r="41" spans="2:9" ht="14" hidden="1" customHeight="1" outlineLevel="1" x14ac:dyDescent="0.3">
      <c r="B41" s="99" t="s">
        <v>316</v>
      </c>
      <c r="C41" s="112">
        <v>145777</v>
      </c>
      <c r="D41" s="112">
        <v>1323</v>
      </c>
      <c r="E41" s="112">
        <v>3197</v>
      </c>
    </row>
    <row r="42" spans="2:9" ht="14" customHeight="1" collapsed="1" x14ac:dyDescent="0.3">
      <c r="B42" s="10" t="s">
        <v>51</v>
      </c>
      <c r="C42" s="15">
        <v>66796</v>
      </c>
      <c r="D42" s="15">
        <v>1347</v>
      </c>
      <c r="E42" s="15">
        <v>1760</v>
      </c>
    </row>
    <row r="43" spans="2:9" ht="14" customHeight="1" x14ac:dyDescent="0.3">
      <c r="B43" s="10" t="s">
        <v>52</v>
      </c>
      <c r="C43" s="15">
        <v>47286</v>
      </c>
      <c r="D43" s="15">
        <v>797</v>
      </c>
      <c r="E43" s="15">
        <v>2229</v>
      </c>
    </row>
    <row r="44" spans="2:9" ht="14" customHeight="1" x14ac:dyDescent="0.3">
      <c r="B44" s="10" t="s">
        <v>61</v>
      </c>
      <c r="C44" s="15">
        <v>46013</v>
      </c>
      <c r="D44" s="15">
        <v>2420</v>
      </c>
      <c r="E44" s="15">
        <v>1274</v>
      </c>
    </row>
    <row r="45" spans="2:9" ht="14" customHeight="1" x14ac:dyDescent="0.3">
      <c r="B45" s="10" t="s">
        <v>60</v>
      </c>
      <c r="C45" s="15">
        <v>43739</v>
      </c>
      <c r="D45" s="15">
        <v>8828</v>
      </c>
      <c r="E45" s="15">
        <v>1755</v>
      </c>
    </row>
    <row r="46" spans="2:9" ht="14" customHeight="1" x14ac:dyDescent="0.3">
      <c r="B46" s="10" t="s">
        <v>59</v>
      </c>
      <c r="C46" s="15">
        <v>3855</v>
      </c>
      <c r="D46" s="15">
        <v>149</v>
      </c>
      <c r="E46" s="15">
        <v>368</v>
      </c>
    </row>
    <row r="47" spans="2:9" ht="14" customHeight="1" x14ac:dyDescent="0.3">
      <c r="B47" s="10" t="s">
        <v>62</v>
      </c>
      <c r="C47" s="15">
        <v>48333</v>
      </c>
      <c r="D47" s="15">
        <v>1844</v>
      </c>
      <c r="E47" s="15">
        <v>2878</v>
      </c>
    </row>
    <row r="48" spans="2:9" ht="14" customHeight="1" x14ac:dyDescent="0.3">
      <c r="B48" s="10" t="s">
        <v>63</v>
      </c>
      <c r="C48" s="15">
        <v>70228</v>
      </c>
      <c r="D48" s="15">
        <v>589</v>
      </c>
      <c r="E48" s="15">
        <v>7040</v>
      </c>
    </row>
    <row r="49" spans="2:5" ht="14" customHeight="1" x14ac:dyDescent="0.3">
      <c r="B49" s="10" t="s">
        <v>69</v>
      </c>
      <c r="C49" s="15">
        <v>3146</v>
      </c>
      <c r="D49" s="15">
        <v>102</v>
      </c>
      <c r="E49" s="15">
        <v>148</v>
      </c>
    </row>
    <row r="50" spans="2:5" ht="14" customHeight="1" x14ac:dyDescent="0.3">
      <c r="B50" s="10" t="s">
        <v>64</v>
      </c>
      <c r="C50" s="15">
        <v>13276</v>
      </c>
      <c r="D50" s="15">
        <v>1719</v>
      </c>
      <c r="E50" s="15">
        <v>1174</v>
      </c>
    </row>
    <row r="51" spans="2:5" ht="14" customHeight="1" x14ac:dyDescent="0.3">
      <c r="B51" s="10" t="s">
        <v>65</v>
      </c>
      <c r="C51" s="15">
        <v>80444</v>
      </c>
      <c r="D51" s="15">
        <v>4720</v>
      </c>
      <c r="E51" s="15">
        <v>5088</v>
      </c>
    </row>
    <row r="52" spans="2:5" ht="14" customHeight="1" x14ac:dyDescent="0.3">
      <c r="B52" s="10" t="s">
        <v>66</v>
      </c>
      <c r="C52" s="15">
        <v>5046</v>
      </c>
      <c r="D52" s="15">
        <v>122</v>
      </c>
      <c r="E52" s="15">
        <v>487</v>
      </c>
    </row>
    <row r="53" spans="2:5" ht="14" customHeight="1" x14ac:dyDescent="0.3">
      <c r="B53" s="10" t="s">
        <v>67</v>
      </c>
      <c r="C53" s="15">
        <v>12569</v>
      </c>
      <c r="D53" s="14">
        <v>1226</v>
      </c>
      <c r="E53" s="14">
        <v>971</v>
      </c>
    </row>
    <row r="54" spans="2:5" ht="14" customHeight="1" x14ac:dyDescent="0.3">
      <c r="B54" s="86" t="s">
        <v>68</v>
      </c>
      <c r="C54" s="150">
        <v>11</v>
      </c>
      <c r="D54" s="46" t="s">
        <v>100</v>
      </c>
      <c r="E54" s="46" t="s">
        <v>100</v>
      </c>
    </row>
    <row r="55" spans="2:5" ht="5" customHeight="1" x14ac:dyDescent="0.3">
      <c r="B55" s="5"/>
      <c r="C55" s="2"/>
      <c r="D55" s="2"/>
      <c r="E55" s="2"/>
    </row>
    <row r="56" spans="2:5" x14ac:dyDescent="0.3">
      <c r="B56" s="190" t="s">
        <v>131</v>
      </c>
      <c r="C56" s="190"/>
      <c r="D56" s="190"/>
      <c r="E56" s="190"/>
    </row>
  </sheetData>
  <mergeCells count="6">
    <mergeCell ref="B56:E56"/>
    <mergeCell ref="B3:E3"/>
    <mergeCell ref="B2:E2"/>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57"/>
  <sheetViews>
    <sheetView workbookViewId="0"/>
  </sheetViews>
  <sheetFormatPr defaultColWidth="9.1796875" defaultRowHeight="24" customHeight="1" outlineLevelRow="1" x14ac:dyDescent="0.2"/>
  <cols>
    <col min="1" max="1" width="3.81640625" style="10" customWidth="1"/>
    <col min="2" max="2" width="56.81640625" style="10" customWidth="1"/>
    <col min="3" max="3" width="11.1796875" style="11" customWidth="1"/>
    <col min="4" max="4" width="12.81640625" style="11" customWidth="1"/>
    <col min="5" max="5" width="11.81640625" style="11" customWidth="1"/>
    <col min="6" max="185" width="9.1796875" style="10"/>
    <col min="186" max="186" width="51.1796875" style="10" customWidth="1"/>
    <col min="187" max="194" width="9.81640625" style="10" customWidth="1"/>
    <col min="195" max="441" width="9.1796875" style="10"/>
    <col min="442" max="442" width="51.1796875" style="10" customWidth="1"/>
    <col min="443" max="450" width="9.81640625" style="10" customWidth="1"/>
    <col min="451" max="697" width="9.1796875" style="10"/>
    <col min="698" max="698" width="51.1796875" style="10" customWidth="1"/>
    <col min="699" max="706" width="9.81640625" style="10" customWidth="1"/>
    <col min="707" max="953" width="9.1796875" style="10"/>
    <col min="954" max="954" width="51.1796875" style="10" customWidth="1"/>
    <col min="955" max="962" width="9.81640625" style="10" customWidth="1"/>
    <col min="963" max="1209" width="9.1796875" style="10"/>
    <col min="1210" max="1210" width="51.1796875" style="10" customWidth="1"/>
    <col min="1211" max="1218" width="9.81640625" style="10" customWidth="1"/>
    <col min="1219" max="1465" width="9.1796875" style="10"/>
    <col min="1466" max="1466" width="51.1796875" style="10" customWidth="1"/>
    <col min="1467" max="1474" width="9.81640625" style="10" customWidth="1"/>
    <col min="1475" max="1721" width="9.1796875" style="10"/>
    <col min="1722" max="1722" width="51.1796875" style="10" customWidth="1"/>
    <col min="1723" max="1730" width="9.81640625" style="10" customWidth="1"/>
    <col min="1731" max="1977" width="9.1796875" style="10"/>
    <col min="1978" max="1978" width="51.1796875" style="10" customWidth="1"/>
    <col min="1979" max="1986" width="9.81640625" style="10" customWidth="1"/>
    <col min="1987" max="2233" width="9.1796875" style="10"/>
    <col min="2234" max="2234" width="51.1796875" style="10" customWidth="1"/>
    <col min="2235" max="2242" width="9.81640625" style="10" customWidth="1"/>
    <col min="2243" max="2489" width="9.1796875" style="10"/>
    <col min="2490" max="2490" width="51.1796875" style="10" customWidth="1"/>
    <col min="2491" max="2498" width="9.81640625" style="10" customWidth="1"/>
    <col min="2499" max="2745" width="9.1796875" style="10"/>
    <col min="2746" max="2746" width="51.1796875" style="10" customWidth="1"/>
    <col min="2747" max="2754" width="9.81640625" style="10" customWidth="1"/>
    <col min="2755" max="3001" width="9.1796875" style="10"/>
    <col min="3002" max="3002" width="51.1796875" style="10" customWidth="1"/>
    <col min="3003" max="3010" width="9.81640625" style="10" customWidth="1"/>
    <col min="3011" max="3257" width="9.1796875" style="10"/>
    <col min="3258" max="3258" width="51.1796875" style="10" customWidth="1"/>
    <col min="3259" max="3266" width="9.81640625" style="10" customWidth="1"/>
    <col min="3267" max="3513" width="9.1796875" style="10"/>
    <col min="3514" max="3514" width="51.1796875" style="10" customWidth="1"/>
    <col min="3515" max="3522" width="9.81640625" style="10" customWidth="1"/>
    <col min="3523" max="3769" width="9.1796875" style="10"/>
    <col min="3770" max="3770" width="51.1796875" style="10" customWidth="1"/>
    <col min="3771" max="3778" width="9.81640625" style="10" customWidth="1"/>
    <col min="3779" max="4025" width="9.1796875" style="10"/>
    <col min="4026" max="4026" width="51.1796875" style="10" customWidth="1"/>
    <col min="4027" max="4034" width="9.81640625" style="10" customWidth="1"/>
    <col min="4035" max="4281" width="9.1796875" style="10"/>
    <col min="4282" max="4282" width="51.1796875" style="10" customWidth="1"/>
    <col min="4283" max="4290" width="9.81640625" style="10" customWidth="1"/>
    <col min="4291" max="4537" width="9.1796875" style="10"/>
    <col min="4538" max="4538" width="51.1796875" style="10" customWidth="1"/>
    <col min="4539" max="4546" width="9.81640625" style="10" customWidth="1"/>
    <col min="4547" max="4793" width="9.1796875" style="10"/>
    <col min="4794" max="4794" width="51.1796875" style="10" customWidth="1"/>
    <col min="4795" max="4802" width="9.81640625" style="10" customWidth="1"/>
    <col min="4803" max="5049" width="9.1796875" style="10"/>
    <col min="5050" max="5050" width="51.1796875" style="10" customWidth="1"/>
    <col min="5051" max="5058" width="9.81640625" style="10" customWidth="1"/>
    <col min="5059" max="5305" width="9.1796875" style="10"/>
    <col min="5306" max="5306" width="51.1796875" style="10" customWidth="1"/>
    <col min="5307" max="5314" width="9.81640625" style="10" customWidth="1"/>
    <col min="5315" max="5561" width="9.1796875" style="10"/>
    <col min="5562" max="5562" width="51.1796875" style="10" customWidth="1"/>
    <col min="5563" max="5570" width="9.81640625" style="10" customWidth="1"/>
    <col min="5571" max="5817" width="9.1796875" style="10"/>
    <col min="5818" max="5818" width="51.1796875" style="10" customWidth="1"/>
    <col min="5819" max="5826" width="9.81640625" style="10" customWidth="1"/>
    <col min="5827" max="6073" width="9.1796875" style="10"/>
    <col min="6074" max="6074" width="51.1796875" style="10" customWidth="1"/>
    <col min="6075" max="6082" width="9.81640625" style="10" customWidth="1"/>
    <col min="6083" max="6329" width="9.1796875" style="10"/>
    <col min="6330" max="6330" width="51.1796875" style="10" customWidth="1"/>
    <col min="6331" max="6338" width="9.81640625" style="10" customWidth="1"/>
    <col min="6339" max="6585" width="9.1796875" style="10"/>
    <col min="6586" max="6586" width="51.1796875" style="10" customWidth="1"/>
    <col min="6587" max="6594" width="9.81640625" style="10" customWidth="1"/>
    <col min="6595" max="6841" width="9.1796875" style="10"/>
    <col min="6842" max="6842" width="51.1796875" style="10" customWidth="1"/>
    <col min="6843" max="6850" width="9.81640625" style="10" customWidth="1"/>
    <col min="6851" max="7097" width="9.1796875" style="10"/>
    <col min="7098" max="7098" width="51.1796875" style="10" customWidth="1"/>
    <col min="7099" max="7106" width="9.81640625" style="10" customWidth="1"/>
    <col min="7107" max="7353" width="9.1796875" style="10"/>
    <col min="7354" max="7354" width="51.1796875" style="10" customWidth="1"/>
    <col min="7355" max="7362" width="9.81640625" style="10" customWidth="1"/>
    <col min="7363" max="7609" width="9.1796875" style="10"/>
    <col min="7610" max="7610" width="51.1796875" style="10" customWidth="1"/>
    <col min="7611" max="7618" width="9.81640625" style="10" customWidth="1"/>
    <col min="7619" max="7865" width="9.1796875" style="10"/>
    <col min="7866" max="7866" width="51.1796875" style="10" customWidth="1"/>
    <col min="7867" max="7874" width="9.81640625" style="10" customWidth="1"/>
    <col min="7875" max="8121" width="9.1796875" style="10"/>
    <col min="8122" max="8122" width="51.1796875" style="10" customWidth="1"/>
    <col min="8123" max="8130" width="9.81640625" style="10" customWidth="1"/>
    <col min="8131" max="8377" width="9.1796875" style="10"/>
    <col min="8378" max="8378" width="51.1796875" style="10" customWidth="1"/>
    <col min="8379" max="8386" width="9.81640625" style="10" customWidth="1"/>
    <col min="8387" max="8633" width="9.1796875" style="10"/>
    <col min="8634" max="8634" width="51.1796875" style="10" customWidth="1"/>
    <col min="8635" max="8642" width="9.81640625" style="10" customWidth="1"/>
    <col min="8643" max="8889" width="9.1796875" style="10"/>
    <col min="8890" max="8890" width="51.1796875" style="10" customWidth="1"/>
    <col min="8891" max="8898" width="9.81640625" style="10" customWidth="1"/>
    <col min="8899" max="9145" width="9.1796875" style="10"/>
    <col min="9146" max="9146" width="51.1796875" style="10" customWidth="1"/>
    <col min="9147" max="9154" width="9.81640625" style="10" customWidth="1"/>
    <col min="9155" max="9401" width="9.1796875" style="10"/>
    <col min="9402" max="9402" width="51.1796875" style="10" customWidth="1"/>
    <col min="9403" max="9410" width="9.81640625" style="10" customWidth="1"/>
    <col min="9411" max="9657" width="9.1796875" style="10"/>
    <col min="9658" max="9658" width="51.1796875" style="10" customWidth="1"/>
    <col min="9659" max="9666" width="9.81640625" style="10" customWidth="1"/>
    <col min="9667" max="9913" width="9.1796875" style="10"/>
    <col min="9914" max="9914" width="51.1796875" style="10" customWidth="1"/>
    <col min="9915" max="9922" width="9.81640625" style="10" customWidth="1"/>
    <col min="9923" max="10169" width="9.1796875" style="10"/>
    <col min="10170" max="10170" width="51.1796875" style="10" customWidth="1"/>
    <col min="10171" max="10178" width="9.81640625" style="10" customWidth="1"/>
    <col min="10179" max="10425" width="9.1796875" style="10"/>
    <col min="10426" max="10426" width="51.1796875" style="10" customWidth="1"/>
    <col min="10427" max="10434" width="9.81640625" style="10" customWidth="1"/>
    <col min="10435" max="10681" width="9.1796875" style="10"/>
    <col min="10682" max="10682" width="51.1796875" style="10" customWidth="1"/>
    <col min="10683" max="10690" width="9.81640625" style="10" customWidth="1"/>
    <col min="10691" max="10937" width="9.1796875" style="10"/>
    <col min="10938" max="10938" width="51.1796875" style="10" customWidth="1"/>
    <col min="10939" max="10946" width="9.81640625" style="10" customWidth="1"/>
    <col min="10947" max="11193" width="9.1796875" style="10"/>
    <col min="11194" max="11194" width="51.1796875" style="10" customWidth="1"/>
    <col min="11195" max="11202" width="9.81640625" style="10" customWidth="1"/>
    <col min="11203" max="11449" width="9.1796875" style="10"/>
    <col min="11450" max="11450" width="51.1796875" style="10" customWidth="1"/>
    <col min="11451" max="11458" width="9.81640625" style="10" customWidth="1"/>
    <col min="11459" max="11705" width="9.1796875" style="10"/>
    <col min="11706" max="11706" width="51.1796875" style="10" customWidth="1"/>
    <col min="11707" max="11714" width="9.81640625" style="10" customWidth="1"/>
    <col min="11715" max="11961" width="9.1796875" style="10"/>
    <col min="11962" max="11962" width="51.1796875" style="10" customWidth="1"/>
    <col min="11963" max="11970" width="9.81640625" style="10" customWidth="1"/>
    <col min="11971" max="12217" width="9.1796875" style="10"/>
    <col min="12218" max="12218" width="51.1796875" style="10" customWidth="1"/>
    <col min="12219" max="12226" width="9.81640625" style="10" customWidth="1"/>
    <col min="12227" max="12473" width="9.1796875" style="10"/>
    <col min="12474" max="12474" width="51.1796875" style="10" customWidth="1"/>
    <col min="12475" max="12482" width="9.81640625" style="10" customWidth="1"/>
    <col min="12483" max="12729" width="9.1796875" style="10"/>
    <col min="12730" max="12730" width="51.1796875" style="10" customWidth="1"/>
    <col min="12731" max="12738" width="9.81640625" style="10" customWidth="1"/>
    <col min="12739" max="12985" width="9.1796875" style="10"/>
    <col min="12986" max="12986" width="51.1796875" style="10" customWidth="1"/>
    <col min="12987" max="12994" width="9.81640625" style="10" customWidth="1"/>
    <col min="12995" max="13241" width="9.1796875" style="10"/>
    <col min="13242" max="13242" width="51.1796875" style="10" customWidth="1"/>
    <col min="13243" max="13250" width="9.81640625" style="10" customWidth="1"/>
    <col min="13251" max="13497" width="9.1796875" style="10"/>
    <col min="13498" max="13498" width="51.1796875" style="10" customWidth="1"/>
    <col min="13499" max="13506" width="9.81640625" style="10" customWidth="1"/>
    <col min="13507" max="13753" width="9.1796875" style="10"/>
    <col min="13754" max="13754" width="51.1796875" style="10" customWidth="1"/>
    <col min="13755" max="13762" width="9.81640625" style="10" customWidth="1"/>
    <col min="13763" max="14009" width="9.1796875" style="10"/>
    <col min="14010" max="14010" width="51.1796875" style="10" customWidth="1"/>
    <col min="14011" max="14018" width="9.81640625" style="10" customWidth="1"/>
    <col min="14019" max="14265" width="9.1796875" style="10"/>
    <col min="14266" max="14266" width="51.1796875" style="10" customWidth="1"/>
    <col min="14267" max="14274" width="9.81640625" style="10" customWidth="1"/>
    <col min="14275" max="14521" width="9.1796875" style="10"/>
    <col min="14522" max="14522" width="51.1796875" style="10" customWidth="1"/>
    <col min="14523" max="14530" width="9.81640625" style="10" customWidth="1"/>
    <col min="14531" max="14777" width="9.1796875" style="10"/>
    <col min="14778" max="14778" width="51.1796875" style="10" customWidth="1"/>
    <col min="14779" max="14786" width="9.81640625" style="10" customWidth="1"/>
    <col min="14787" max="15033" width="9.1796875" style="10"/>
    <col min="15034" max="15034" width="51.1796875" style="10" customWidth="1"/>
    <col min="15035" max="15042" width="9.81640625" style="10" customWidth="1"/>
    <col min="15043" max="15289" width="9.1796875" style="10"/>
    <col min="15290" max="15290" width="51.1796875" style="10" customWidth="1"/>
    <col min="15291" max="15298" width="9.81640625" style="10" customWidth="1"/>
    <col min="15299" max="15545" width="9.1796875" style="10"/>
    <col min="15546" max="15546" width="51.1796875" style="10" customWidth="1"/>
    <col min="15547" max="15554" width="9.81640625" style="10" customWidth="1"/>
    <col min="15555" max="15801" width="9.1796875" style="10"/>
    <col min="15802" max="15802" width="51.1796875" style="10" customWidth="1"/>
    <col min="15803" max="15810" width="9.81640625" style="10" customWidth="1"/>
    <col min="15811" max="16057" width="9.1796875" style="10"/>
    <col min="16058" max="16058" width="51.1796875" style="10" customWidth="1"/>
    <col min="16059" max="16066" width="9.81640625" style="10" customWidth="1"/>
    <col min="16067" max="16384" width="9.1796875" style="10"/>
  </cols>
  <sheetData>
    <row r="1" spans="2:9" s="1" customFormat="1" ht="17.25" customHeight="1" x14ac:dyDescent="0.3">
      <c r="B1" s="40"/>
      <c r="C1" s="41"/>
      <c r="D1" s="42"/>
      <c r="E1" s="36" t="s">
        <v>183</v>
      </c>
    </row>
    <row r="2" spans="2:9" s="1" customFormat="1" ht="27.75" customHeight="1" x14ac:dyDescent="0.3">
      <c r="B2" s="181" t="s">
        <v>184</v>
      </c>
      <c r="C2" s="181"/>
      <c r="D2" s="181"/>
      <c r="E2" s="181"/>
    </row>
    <row r="3" spans="2:9" s="1" customFormat="1" ht="15.75" customHeight="1" x14ac:dyDescent="0.3">
      <c r="B3" s="182">
        <v>2021</v>
      </c>
      <c r="C3" s="182"/>
      <c r="D3" s="182"/>
      <c r="E3" s="182"/>
    </row>
    <row r="4" spans="2:9" ht="15" customHeight="1" x14ac:dyDescent="0.2">
      <c r="B4" s="10" t="s">
        <v>115</v>
      </c>
    </row>
    <row r="5" spans="2:9" ht="15" customHeight="1" x14ac:dyDescent="0.2">
      <c r="B5" s="45" t="s">
        <v>77</v>
      </c>
      <c r="C5" s="192" t="s">
        <v>12</v>
      </c>
      <c r="D5" s="192" t="s">
        <v>13</v>
      </c>
      <c r="E5" s="192" t="s">
        <v>14</v>
      </c>
    </row>
    <row r="6" spans="2:9" ht="15" customHeight="1" x14ac:dyDescent="0.2">
      <c r="B6" s="92" t="s">
        <v>46</v>
      </c>
      <c r="C6" s="192"/>
      <c r="D6" s="192" t="s">
        <v>13</v>
      </c>
      <c r="E6" s="192" t="s">
        <v>14</v>
      </c>
    </row>
    <row r="7" spans="2:9" ht="14" customHeight="1" x14ac:dyDescent="0.25">
      <c r="B7" s="40" t="s">
        <v>0</v>
      </c>
      <c r="C7" s="66">
        <f>+'Q18'!C7/'Q12'!$C7*100</f>
        <v>93.948317100044918</v>
      </c>
      <c r="D7" s="66">
        <f>+'Q18'!D7/'Q12'!$C7*100</f>
        <v>3.1679867011168144</v>
      </c>
      <c r="E7" s="66">
        <f>+'Q18'!E7/'Q12'!$C7*100</f>
        <v>4.660559827698072</v>
      </c>
    </row>
    <row r="8" spans="2:9" ht="14" customHeight="1" x14ac:dyDescent="0.2">
      <c r="B8" s="10" t="s">
        <v>53</v>
      </c>
      <c r="C8" s="13">
        <f>+'Q18'!C8/'Q12'!$C8*100</f>
        <v>88.106796116504853</v>
      </c>
      <c r="D8" s="13">
        <f>+'Q18'!D8/'Q12'!$C8*100</f>
        <v>2.0672915969199868</v>
      </c>
      <c r="E8" s="13">
        <f>+'Q18'!E8/'Q12'!$C8*100</f>
        <v>10.738198861734181</v>
      </c>
    </row>
    <row r="9" spans="2:9" ht="14" customHeight="1" x14ac:dyDescent="0.2">
      <c r="B9" s="10" t="s">
        <v>47</v>
      </c>
      <c r="C9" s="13">
        <f>+'Q18'!C9/'Q12'!$C9*100</f>
        <v>94.390715667311412</v>
      </c>
      <c r="D9" s="13">
        <f>+'Q18'!D9/'Q12'!$C9*100</f>
        <v>1.6302846090080134</v>
      </c>
      <c r="E9" s="13">
        <f>+'Q18'!E9/'Q12'!$C9*100</f>
        <v>4.2000552638850515</v>
      </c>
    </row>
    <row r="10" spans="2:9" ht="14" customHeight="1" x14ac:dyDescent="0.2">
      <c r="B10" s="10" t="s">
        <v>48</v>
      </c>
      <c r="C10" s="13">
        <f>+'Q18'!C10/'Q12'!$C10*100</f>
        <v>95.746275343548135</v>
      </c>
      <c r="D10" s="13">
        <f>+'Q18'!D10/'Q12'!$C10*100</f>
        <v>1.4088121013660466</v>
      </c>
      <c r="E10" s="13">
        <f>+'Q18'!E10/'Q12'!$C10*100</f>
        <v>4.0639280564991083</v>
      </c>
    </row>
    <row r="11" spans="2:9" s="98" customFormat="1" ht="14" hidden="1" customHeight="1" outlineLevel="1" x14ac:dyDescent="0.35">
      <c r="B11" s="99" t="s">
        <v>290</v>
      </c>
      <c r="C11" s="165">
        <f>+'Q18'!C11/'Q12'!$C11*100</f>
        <v>96.149906609628246</v>
      </c>
      <c r="D11" s="165">
        <f>+'Q18'!D11/'Q12'!$C11*100</f>
        <v>1.3044526119178164</v>
      </c>
      <c r="E11" s="165">
        <f>+'Q18'!E11/'Q12'!$C11*100</f>
        <v>3.41929264324878</v>
      </c>
      <c r="F11" s="14"/>
      <c r="G11" s="14"/>
      <c r="H11" s="14"/>
      <c r="I11" s="14"/>
    </row>
    <row r="12" spans="2:9" s="98" customFormat="1" ht="14" hidden="1" customHeight="1" outlineLevel="1" x14ac:dyDescent="0.35">
      <c r="B12" s="99" t="s">
        <v>291</v>
      </c>
      <c r="C12" s="165">
        <f>+'Q18'!C12/'Q12'!$C12*100</f>
        <v>97.107126713876752</v>
      </c>
      <c r="D12" s="165">
        <f>+'Q18'!D12/'Q12'!$C12*100</f>
        <v>2.2901913515142382</v>
      </c>
      <c r="E12" s="165">
        <f>+'Q18'!E12/'Q12'!$C12*100</f>
        <v>2.3655265933403649</v>
      </c>
      <c r="F12" s="14"/>
      <c r="G12" s="14"/>
      <c r="H12" s="14"/>
      <c r="I12" s="14"/>
    </row>
    <row r="13" spans="2:9" s="98" customFormat="1" ht="14" hidden="1" customHeight="1" outlineLevel="1" x14ac:dyDescent="0.35">
      <c r="B13" s="99" t="s">
        <v>292</v>
      </c>
      <c r="C13" s="165">
        <f>+'Q18'!C13/'Q12'!$C13*100</f>
        <v>100</v>
      </c>
      <c r="D13" s="140" t="s">
        <v>100</v>
      </c>
      <c r="E13" s="140" t="s">
        <v>100</v>
      </c>
      <c r="F13" s="14"/>
      <c r="G13" s="14"/>
      <c r="H13" s="14"/>
      <c r="I13" s="14"/>
    </row>
    <row r="14" spans="2:9" s="98" customFormat="1" ht="14" hidden="1" customHeight="1" outlineLevel="1" x14ac:dyDescent="0.35">
      <c r="B14" s="99" t="s">
        <v>293</v>
      </c>
      <c r="C14" s="165">
        <f>+'Q18'!C14/'Q12'!$C14*100</f>
        <v>97.39076252044552</v>
      </c>
      <c r="D14" s="165">
        <f>+'Q18'!D14/'Q12'!$C14*100</f>
        <v>0.81003193395124229</v>
      </c>
      <c r="E14" s="165">
        <f>+'Q18'!E14/'Q12'!$C14*100</f>
        <v>3.8476516862684011</v>
      </c>
      <c r="F14" s="14"/>
      <c r="G14" s="14"/>
      <c r="H14" s="14"/>
      <c r="I14" s="14"/>
    </row>
    <row r="15" spans="2:9" s="98" customFormat="1" ht="14" hidden="1" customHeight="1" outlineLevel="1" x14ac:dyDescent="0.35">
      <c r="B15" s="99" t="s">
        <v>294</v>
      </c>
      <c r="C15" s="165">
        <f>+'Q18'!C15/'Q12'!$C15*100</f>
        <v>95.927161523491804</v>
      </c>
      <c r="D15" s="165">
        <f>+'Q18'!D15/'Q12'!$C15*100</f>
        <v>0.8340283569641368</v>
      </c>
      <c r="E15" s="165">
        <f>+'Q18'!E15/'Q12'!$C15*100</f>
        <v>5.1918265221017519</v>
      </c>
      <c r="F15" s="14"/>
      <c r="G15" s="14"/>
      <c r="H15" s="14"/>
      <c r="I15" s="14"/>
    </row>
    <row r="16" spans="2:9" s="98" customFormat="1" ht="14" hidden="1" customHeight="1" outlineLevel="1" x14ac:dyDescent="0.35">
      <c r="B16" s="99" t="s">
        <v>295</v>
      </c>
      <c r="C16" s="165">
        <f>+'Q18'!C16/'Q12'!$C16*100</f>
        <v>94.523587108827655</v>
      </c>
      <c r="D16" s="165">
        <f>+'Q18'!D16/'Q12'!$C16*100</f>
        <v>0.44371788883699209</v>
      </c>
      <c r="E16" s="165">
        <f>+'Q18'!E16/'Q12'!$C16*100</f>
        <v>5.9318075665576835</v>
      </c>
      <c r="F16" s="14"/>
      <c r="G16" s="14"/>
      <c r="H16" s="14"/>
      <c r="I16" s="14"/>
    </row>
    <row r="17" spans="2:9" s="98" customFormat="1" ht="14" hidden="1" customHeight="1" outlineLevel="1" x14ac:dyDescent="0.35">
      <c r="B17" s="99" t="s">
        <v>296</v>
      </c>
      <c r="C17" s="165">
        <f>+'Q18'!C17/'Q12'!$C17*100</f>
        <v>95.294610444010047</v>
      </c>
      <c r="D17" s="165">
        <f>+'Q18'!D17/'Q12'!$C17*100</f>
        <v>0.85171739737503493</v>
      </c>
      <c r="E17" s="165">
        <f>+'Q18'!E17/'Q12'!$C17*100</f>
        <v>4.7053895559899477</v>
      </c>
      <c r="F17" s="14"/>
      <c r="G17" s="14"/>
      <c r="H17" s="14"/>
      <c r="I17" s="14"/>
    </row>
    <row r="18" spans="2:9" s="98" customFormat="1" ht="14" hidden="1" customHeight="1" outlineLevel="1" x14ac:dyDescent="0.35">
      <c r="B18" s="99" t="s">
        <v>297</v>
      </c>
      <c r="C18" s="165">
        <f>+'Q18'!C18/'Q12'!$C18*100</f>
        <v>95.944328045495368</v>
      </c>
      <c r="D18" s="165">
        <f>+'Q18'!D18/'Q12'!$C18*100</f>
        <v>2.9781502544148455</v>
      </c>
      <c r="E18" s="165">
        <f>+'Q18'!E18/'Q12'!$C18*100</f>
        <v>1.7958695001496556</v>
      </c>
      <c r="F18" s="14"/>
      <c r="G18" s="14"/>
      <c r="H18" s="14"/>
      <c r="I18" s="14"/>
    </row>
    <row r="19" spans="2:9" s="98" customFormat="1" ht="14" hidden="1" customHeight="1" outlineLevel="1" x14ac:dyDescent="0.35">
      <c r="B19" s="99" t="s">
        <v>298</v>
      </c>
      <c r="C19" s="165">
        <f>+'Q18'!C19/'Q12'!$C19*100</f>
        <v>94.021244309559933</v>
      </c>
      <c r="D19" s="165">
        <f>+'Q18'!D19/'Q12'!$C19*100</f>
        <v>1.4264036418816388</v>
      </c>
      <c r="E19" s="165">
        <f>+'Q18'!E19/'Q12'!$C19*100</f>
        <v>5.371775417298938</v>
      </c>
      <c r="F19" s="14"/>
      <c r="G19" s="14"/>
      <c r="H19" s="14"/>
      <c r="I19" s="14"/>
    </row>
    <row r="20" spans="2:9" s="98" customFormat="1" ht="14" hidden="1" customHeight="1" outlineLevel="1" x14ac:dyDescent="0.35">
      <c r="B20" s="99" t="s">
        <v>299</v>
      </c>
      <c r="C20" s="165">
        <f>+'Q18'!C20/'Q12'!$C20*100</f>
        <v>99.043570669500539</v>
      </c>
      <c r="D20" s="165">
        <f>+'Q18'!D20/'Q12'!$C20*100</f>
        <v>1.0626992561105209</v>
      </c>
      <c r="E20" s="140" t="s">
        <v>100</v>
      </c>
      <c r="F20" s="14"/>
      <c r="G20" s="14"/>
      <c r="H20" s="14"/>
      <c r="I20" s="14"/>
    </row>
    <row r="21" spans="2:9" s="98" customFormat="1" ht="14" hidden="1" customHeight="1" outlineLevel="1" x14ac:dyDescent="0.35">
      <c r="B21" s="99" t="s">
        <v>300</v>
      </c>
      <c r="C21" s="165">
        <f>+'Q18'!C21/'Q12'!$C21*100</f>
        <v>97.099278224159065</v>
      </c>
      <c r="D21" s="165">
        <f>+'Q18'!D21/'Q12'!$C21*100</f>
        <v>4.3442734577148308</v>
      </c>
      <c r="E21" s="165">
        <f>+'Q18'!E21/'Q12'!$C21*100</f>
        <v>1.7295383358300422</v>
      </c>
      <c r="F21" s="14"/>
      <c r="G21" s="14"/>
      <c r="H21" s="14"/>
      <c r="I21" s="14"/>
    </row>
    <row r="22" spans="2:9" s="98" customFormat="1" ht="14" hidden="1" customHeight="1" outlineLevel="1" x14ac:dyDescent="0.35">
      <c r="B22" s="99" t="s">
        <v>301</v>
      </c>
      <c r="C22" s="165">
        <f>+'Q18'!C22/'Q12'!$C22*100</f>
        <v>99.412889131622066</v>
      </c>
      <c r="D22" s="165">
        <f>+'Q18'!D22/'Q12'!$C22*100</f>
        <v>0.77826324412889125</v>
      </c>
      <c r="E22" s="165">
        <f>+'Q18'!E22/'Q12'!$C22*100</f>
        <v>0.23211359912616056</v>
      </c>
      <c r="F22" s="14"/>
      <c r="G22" s="14"/>
      <c r="H22" s="14"/>
      <c r="I22" s="14"/>
    </row>
    <row r="23" spans="2:9" s="98" customFormat="1" ht="14" hidden="1" customHeight="1" outlineLevel="1" x14ac:dyDescent="0.35">
      <c r="B23" s="99" t="s">
        <v>302</v>
      </c>
      <c r="C23" s="165">
        <f>+'Q18'!C23/'Q12'!$C23*100</f>
        <v>95.104739678835358</v>
      </c>
      <c r="D23" s="165">
        <f>+'Q18'!D23/'Q12'!$C23*100</f>
        <v>1.0279491026282159</v>
      </c>
      <c r="E23" s="165">
        <f>+'Q18'!E23/'Q12'!$C23*100</f>
        <v>4.5229760515641493</v>
      </c>
      <c r="F23" s="14"/>
      <c r="G23" s="14"/>
      <c r="H23" s="14"/>
      <c r="I23" s="14"/>
    </row>
    <row r="24" spans="2:9" s="98" customFormat="1" ht="14" hidden="1" customHeight="1" outlineLevel="1" x14ac:dyDescent="0.35">
      <c r="B24" s="99" t="s">
        <v>303</v>
      </c>
      <c r="C24" s="165">
        <f>+'Q18'!C24/'Q12'!$C24*100</f>
        <v>96.525622587237905</v>
      </c>
      <c r="D24" s="165">
        <f>+'Q18'!D24/'Q12'!$C24*100</f>
        <v>1.7485428809325563</v>
      </c>
      <c r="E24" s="165">
        <f>+'Q18'!E24/'Q12'!$C24*100</f>
        <v>2.9672242827946409</v>
      </c>
      <c r="F24" s="14"/>
      <c r="G24" s="14"/>
      <c r="H24" s="14"/>
      <c r="I24" s="14"/>
    </row>
    <row r="25" spans="2:9" s="98" customFormat="1" ht="14" hidden="1" customHeight="1" outlineLevel="1" x14ac:dyDescent="0.35">
      <c r="B25" s="99" t="s">
        <v>304</v>
      </c>
      <c r="C25" s="165">
        <f>+'Q18'!C25/'Q12'!$C25*100</f>
        <v>99.211005462269881</v>
      </c>
      <c r="D25" s="165">
        <f>+'Q18'!D25/'Q12'!$C25*100</f>
        <v>0.44507384179647985</v>
      </c>
      <c r="E25" s="165">
        <f>+'Q18'!E25/'Q12'!$C25*100</f>
        <v>0.66761076269471975</v>
      </c>
      <c r="F25" s="14"/>
      <c r="G25" s="14"/>
      <c r="H25" s="14"/>
      <c r="I25" s="14"/>
    </row>
    <row r="26" spans="2:9" s="98" customFormat="1" ht="14" hidden="1" customHeight="1" outlineLevel="1" x14ac:dyDescent="0.35">
      <c r="B26" s="99" t="s">
        <v>305</v>
      </c>
      <c r="C26" s="165">
        <f>+'Q18'!C26/'Q12'!$C26*100</f>
        <v>94.811888638073739</v>
      </c>
      <c r="D26" s="165">
        <f>+'Q18'!D26/'Q12'!$C26*100</f>
        <v>2.5056433408577878</v>
      </c>
      <c r="E26" s="165">
        <f>+'Q18'!E26/'Q12'!$C26*100</f>
        <v>4.1647855530474036</v>
      </c>
      <c r="F26" s="14"/>
      <c r="G26" s="14"/>
      <c r="H26" s="14"/>
      <c r="I26" s="14"/>
    </row>
    <row r="27" spans="2:9" s="98" customFormat="1" ht="14" hidden="1" customHeight="1" outlineLevel="1" x14ac:dyDescent="0.35">
      <c r="B27" s="99" t="s">
        <v>306</v>
      </c>
      <c r="C27" s="165">
        <f>+'Q18'!C27/'Q12'!$C27*100</f>
        <v>99.661484453360089</v>
      </c>
      <c r="D27" s="165">
        <f>+'Q18'!D27/'Q12'!$C27*100</f>
        <v>0.28836509528585758</v>
      </c>
      <c r="E27" s="165">
        <f>+'Q18'!E27/'Q12'!$C27*100</f>
        <v>1.8054162487462388</v>
      </c>
      <c r="F27" s="14"/>
      <c r="G27" s="14"/>
      <c r="H27" s="14"/>
      <c r="I27" s="14"/>
    </row>
    <row r="28" spans="2:9" s="98" customFormat="1" ht="14" hidden="1" customHeight="1" outlineLevel="1" x14ac:dyDescent="0.35">
      <c r="B28" s="99" t="s">
        <v>307</v>
      </c>
      <c r="C28" s="165">
        <f>+'Q18'!C28/'Q12'!$C28*100</f>
        <v>97.810973318301393</v>
      </c>
      <c r="D28" s="165">
        <f>+'Q18'!D28/'Q12'!$C28*100</f>
        <v>0.9958662157083803</v>
      </c>
      <c r="E28" s="165">
        <f>+'Q18'!E28/'Q12'!$C28*100</f>
        <v>1.8226230740323188</v>
      </c>
      <c r="F28" s="14"/>
      <c r="G28" s="14"/>
      <c r="H28" s="14"/>
      <c r="I28" s="14"/>
    </row>
    <row r="29" spans="2:9" s="98" customFormat="1" ht="14" hidden="1" customHeight="1" outlineLevel="1" x14ac:dyDescent="0.35">
      <c r="B29" s="99" t="s">
        <v>308</v>
      </c>
      <c r="C29" s="165">
        <f>+'Q18'!C29/'Q12'!$C29*100</f>
        <v>96.551367025683504</v>
      </c>
      <c r="D29" s="165">
        <f>+'Q18'!D29/'Q12'!$C29*100</f>
        <v>1.108119304059652</v>
      </c>
      <c r="E29" s="165">
        <f>+'Q18'!E29/'Q12'!$C29*100</f>
        <v>3.2622203811101902</v>
      </c>
      <c r="F29" s="14"/>
      <c r="G29" s="14"/>
      <c r="H29" s="14"/>
      <c r="I29" s="14"/>
    </row>
    <row r="30" spans="2:9" s="98" customFormat="1" ht="14" hidden="1" customHeight="1" outlineLevel="1" x14ac:dyDescent="0.35">
      <c r="B30" s="99" t="s">
        <v>309</v>
      </c>
      <c r="C30" s="165">
        <f>+'Q18'!C30/'Q12'!$C30*100</f>
        <v>99.098387900947316</v>
      </c>
      <c r="D30" s="165">
        <f>+'Q18'!D30/'Q12'!$C30*100</f>
        <v>1.242313445238491</v>
      </c>
      <c r="E30" s="165">
        <f>+'Q18'!E30/'Q12'!$C30*100</f>
        <v>1.0678078776799069</v>
      </c>
      <c r="F30" s="14"/>
      <c r="G30" s="14"/>
      <c r="H30" s="14"/>
      <c r="I30" s="14"/>
    </row>
    <row r="31" spans="2:9" s="98" customFormat="1" ht="14" hidden="1" customHeight="1" outlineLevel="1" x14ac:dyDescent="0.35">
      <c r="B31" s="99" t="s">
        <v>310</v>
      </c>
      <c r="C31" s="165">
        <f>+'Q18'!C31/'Q12'!$C31*100</f>
        <v>99.769963851462379</v>
      </c>
      <c r="D31" s="165">
        <f>+'Q18'!D31/'Q12'!$C31*100</f>
        <v>0.7558330594807755</v>
      </c>
      <c r="E31" s="165">
        <f>+'Q18'!E31/'Q12'!$C31*100</f>
        <v>0.13144922773578707</v>
      </c>
      <c r="F31" s="14"/>
      <c r="G31" s="14"/>
      <c r="H31" s="14"/>
      <c r="I31" s="14"/>
    </row>
    <row r="32" spans="2:9" s="98" customFormat="1" ht="14" hidden="1" customHeight="1" outlineLevel="1" x14ac:dyDescent="0.35">
      <c r="B32" s="99" t="s">
        <v>311</v>
      </c>
      <c r="C32" s="165">
        <f>+'Q18'!C32/'Q12'!$C32*100</f>
        <v>74.433092449538989</v>
      </c>
      <c r="D32" s="165">
        <f>+'Q18'!D32/'Q12'!$C32*100</f>
        <v>1.221031647146773</v>
      </c>
      <c r="E32" s="165">
        <f>+'Q18'!E32/'Q12'!$C32*100</f>
        <v>24.819337154248693</v>
      </c>
      <c r="F32" s="14"/>
      <c r="G32" s="14"/>
      <c r="H32" s="14"/>
      <c r="I32" s="14"/>
    </row>
    <row r="33" spans="2:9" s="98" customFormat="1" ht="14" hidden="1" customHeight="1" outlineLevel="1" x14ac:dyDescent="0.35">
      <c r="B33" s="99" t="s">
        <v>312</v>
      </c>
      <c r="C33" s="165">
        <f>+'Q18'!C33/'Q12'!$C33*100</f>
        <v>88.244321669736038</v>
      </c>
      <c r="D33" s="165">
        <f>+'Q18'!D33/'Q12'!$C33*100</f>
        <v>2.5475751995089011</v>
      </c>
      <c r="E33" s="165">
        <f>+'Q18'!E33/'Q12'!$C33*100</f>
        <v>10.220994475138122</v>
      </c>
      <c r="F33" s="14"/>
      <c r="G33" s="14"/>
      <c r="H33" s="14"/>
      <c r="I33" s="14"/>
    </row>
    <row r="34" spans="2:9" s="98" customFormat="1" ht="14" hidden="1" customHeight="1" outlineLevel="1" x14ac:dyDescent="0.35">
      <c r="B34" s="99" t="s">
        <v>313</v>
      </c>
      <c r="C34" s="165">
        <f>+'Q18'!C34/'Q12'!$C34*100</f>
        <v>93.123209169054448</v>
      </c>
      <c r="D34" s="165">
        <f>+'Q18'!D34/'Q12'!$C34*100</f>
        <v>1.0369763951425843</v>
      </c>
      <c r="E34" s="165">
        <f>+'Q18'!E34/'Q12'!$C34*100</f>
        <v>7.8319006685768873</v>
      </c>
      <c r="F34" s="14"/>
      <c r="G34" s="14"/>
      <c r="H34" s="14"/>
      <c r="I34" s="14"/>
    </row>
    <row r="35" spans="2:9" s="1" customFormat="1" ht="14" customHeight="1" collapsed="1" x14ac:dyDescent="0.3">
      <c r="B35" s="100" t="s">
        <v>57</v>
      </c>
      <c r="C35" s="13">
        <f>+'Q18'!C35/'Q12'!$C35*100</f>
        <v>99.818511796733205</v>
      </c>
      <c r="D35" s="13">
        <f>+'Q18'!D35/'Q12'!$C35*100</f>
        <v>0.79854809437386565</v>
      </c>
      <c r="E35" s="13">
        <f>+'Q18'!E35/'Q12'!$C35*100</f>
        <v>0.16333938294010888</v>
      </c>
      <c r="F35" s="78"/>
      <c r="G35" s="78"/>
      <c r="H35" s="78"/>
    </row>
    <row r="36" spans="2:9" s="1" customFormat="1" ht="14" customHeight="1" x14ac:dyDescent="0.3">
      <c r="B36" s="100" t="s">
        <v>58</v>
      </c>
      <c r="C36" s="13">
        <f>+'Q18'!C36/'Q12'!$C36*100</f>
        <v>95.483672211953177</v>
      </c>
      <c r="D36" s="13">
        <f>+'Q18'!D36/'Q12'!$C36*100</f>
        <v>3.0129390018484288</v>
      </c>
      <c r="E36" s="13">
        <f>+'Q18'!E36/'Q12'!$C36*100</f>
        <v>3.505853357979051</v>
      </c>
      <c r="F36" s="77"/>
      <c r="G36" s="77"/>
      <c r="H36" s="78"/>
    </row>
    <row r="37" spans="2:9" s="1" customFormat="1" ht="14" customHeight="1" x14ac:dyDescent="0.3">
      <c r="B37" s="102" t="s">
        <v>49</v>
      </c>
      <c r="C37" s="13">
        <f>+'Q18'!C37/'Q12'!$C37*100</f>
        <v>93.014998145105736</v>
      </c>
      <c r="D37" s="13">
        <f>+'Q18'!D37/'Q12'!$C37*100</f>
        <v>2.3742646669139855</v>
      </c>
      <c r="E37" s="13">
        <f>+'Q18'!E37/'Q12'!$C37*100</f>
        <v>7.0185666083699898</v>
      </c>
      <c r="F37" s="77"/>
      <c r="G37" s="77"/>
      <c r="H37" s="77"/>
    </row>
    <row r="38" spans="2:9" s="1" customFormat="1" ht="14" customHeight="1" x14ac:dyDescent="0.3">
      <c r="B38" s="100" t="s">
        <v>50</v>
      </c>
      <c r="C38" s="13">
        <f>+'Q18'!C38/'Q12'!$C38*100</f>
        <v>95.952946207056286</v>
      </c>
      <c r="D38" s="13">
        <f>+'Q18'!D38/'Q12'!$C38*100</f>
        <v>1.5598483802431082</v>
      </c>
      <c r="E38" s="13">
        <f>+'Q18'!E38/'Q12'!$C38*100</f>
        <v>3.3058808332850798</v>
      </c>
      <c r="F38" s="77"/>
      <c r="G38" s="77"/>
      <c r="H38" s="77"/>
    </row>
    <row r="39" spans="2:9" s="1" customFormat="1" ht="14" hidden="1" customHeight="1" outlineLevel="1" x14ac:dyDescent="0.3">
      <c r="B39" s="99" t="s">
        <v>314</v>
      </c>
      <c r="C39" s="165">
        <f>+'Q18'!C39/'Q12'!$C39*100</f>
        <v>92.554927126386772</v>
      </c>
      <c r="D39" s="165">
        <f>+'Q18'!D39/'Q12'!$C39*100</f>
        <v>1.5771155101152925</v>
      </c>
      <c r="E39" s="165">
        <f>+'Q18'!E39/'Q12'!$C39*100</f>
        <v>7.7604959756362852</v>
      </c>
    </row>
    <row r="40" spans="2:9" s="1" customFormat="1" ht="14" hidden="1" customHeight="1" outlineLevel="1" x14ac:dyDescent="0.3">
      <c r="B40" s="99" t="s">
        <v>315</v>
      </c>
      <c r="C40" s="165">
        <f>+'Q18'!C40/'Q12'!$C40*100</f>
        <v>93.404682036810243</v>
      </c>
      <c r="D40" s="165">
        <f>+'Q18'!D40/'Q12'!$C40*100</f>
        <v>3.3526791260671249</v>
      </c>
      <c r="E40" s="165">
        <f>+'Q18'!E40/'Q12'!$C40*100</f>
        <v>4.9660117494631093</v>
      </c>
    </row>
    <row r="41" spans="2:9" s="1" customFormat="1" ht="14" hidden="1" customHeight="1" outlineLevel="1" x14ac:dyDescent="0.3">
      <c r="B41" s="99" t="s">
        <v>316</v>
      </c>
      <c r="C41" s="165">
        <f>+'Q18'!C41/'Q12'!$C41*100</f>
        <v>97.328713162146641</v>
      </c>
      <c r="D41" s="165">
        <f>+'Q18'!D41/'Q12'!$C41*100</f>
        <v>0.88330729479629855</v>
      </c>
      <c r="E41" s="165">
        <f>+'Q18'!E41/'Q12'!$C41*100</f>
        <v>2.1344923820587804</v>
      </c>
    </row>
    <row r="42" spans="2:9" ht="14" customHeight="1" collapsed="1" x14ac:dyDescent="0.2">
      <c r="B42" s="10" t="s">
        <v>51</v>
      </c>
      <c r="C42" s="13">
        <f>+'Q18'!C42/'Q12'!$C42*100</f>
        <v>96.675495346851349</v>
      </c>
      <c r="D42" s="13">
        <f>+'Q18'!D42/'Q12'!$C42*100</f>
        <v>1.9495462637314924</v>
      </c>
      <c r="E42" s="13">
        <f>+'Q18'!E42/'Q12'!$C42*100</f>
        <v>2.5472913319728483</v>
      </c>
    </row>
    <row r="43" spans="2:9" ht="14" customHeight="1" x14ac:dyDescent="0.2">
      <c r="B43" s="10" t="s">
        <v>52</v>
      </c>
      <c r="C43" s="13">
        <f>+'Q18'!C43/'Q12'!$C43*100</f>
        <v>94.424697471943759</v>
      </c>
      <c r="D43" s="13">
        <f>+'Q18'!D43/'Q12'!$C43*100</f>
        <v>1.5915172331163387</v>
      </c>
      <c r="E43" s="13">
        <f>+'Q18'!E43/'Q12'!$C43*100</f>
        <v>4.4510563520907382</v>
      </c>
    </row>
    <row r="44" spans="2:9" ht="14" customHeight="1" x14ac:dyDescent="0.2">
      <c r="B44" s="10" t="s">
        <v>61</v>
      </c>
      <c r="C44" s="13">
        <f>+'Q18'!C44/'Q12'!$C44*100</f>
        <v>95.20390639548117</v>
      </c>
      <c r="D44" s="13">
        <f>+'Q18'!D44/'Q12'!$C44*100</f>
        <v>5.0071382756408935</v>
      </c>
      <c r="E44" s="13">
        <f>+'Q18'!E44/'Q12'!$C44*100</f>
        <v>2.6359893236225198</v>
      </c>
    </row>
    <row r="45" spans="2:9" ht="14" customHeight="1" x14ac:dyDescent="0.2">
      <c r="B45" s="10" t="s">
        <v>60</v>
      </c>
      <c r="C45" s="13">
        <f>+'Q18'!C45/'Q12'!$C45*100</f>
        <v>86.947619520922373</v>
      </c>
      <c r="D45" s="13">
        <f>+'Q18'!D45/'Q12'!$C45*100</f>
        <v>17.548951396481463</v>
      </c>
      <c r="E45" s="13">
        <f>+'Q18'!E45/'Q12'!$C45*100</f>
        <v>3.4887188152271147</v>
      </c>
    </row>
    <row r="46" spans="2:9" ht="14" customHeight="1" x14ac:dyDescent="0.2">
      <c r="B46" s="10" t="s">
        <v>59</v>
      </c>
      <c r="C46" s="13">
        <f>+'Q18'!C46/'Q12'!$C46*100</f>
        <v>88.518943742824348</v>
      </c>
      <c r="D46" s="13">
        <f>+'Q18'!D46/'Q12'!$C46*100</f>
        <v>3.4213547646383464</v>
      </c>
      <c r="E46" s="13">
        <f>+'Q18'!E46/'Q12'!$C46*100</f>
        <v>8.4500574052812851</v>
      </c>
    </row>
    <row r="47" spans="2:9" ht="14" customHeight="1" x14ac:dyDescent="0.2">
      <c r="B47" s="10" t="s">
        <v>62</v>
      </c>
      <c r="C47" s="13">
        <f>+'Q18'!C47/'Q12'!$C47*100</f>
        <v>92.184013274589461</v>
      </c>
      <c r="D47" s="13">
        <f>+'Q18'!D47/'Q12'!$C47*100</f>
        <v>3.5170032995746796</v>
      </c>
      <c r="E47" s="13">
        <f>+'Q18'!E47/'Q12'!$C47*100</f>
        <v>5.4891190326333659</v>
      </c>
    </row>
    <row r="48" spans="2:9" ht="14" customHeight="1" x14ac:dyDescent="0.2">
      <c r="B48" s="10" t="s">
        <v>63</v>
      </c>
      <c r="C48" s="13">
        <f>+'Q18'!C48/'Q12'!$C48*100</f>
        <v>91.447471222459498</v>
      </c>
      <c r="D48" s="13">
        <f>+'Q18'!D48/'Q12'!$C48*100</f>
        <v>0.76696702953278817</v>
      </c>
      <c r="E48" s="13">
        <f>+'Q18'!E48/'Q12'!$C48*100</f>
        <v>9.1671441220896916</v>
      </c>
    </row>
    <row r="49" spans="2:5" ht="14" customHeight="1" x14ac:dyDescent="0.2">
      <c r="B49" s="10" t="s">
        <v>69</v>
      </c>
      <c r="C49" s="13">
        <f>+'Q18'!C49/'Q12'!$C49*100</f>
        <v>93.882423157266487</v>
      </c>
      <c r="D49" s="13">
        <f>+'Q18'!D49/'Q12'!$C49*100</f>
        <v>3.0438675022381378</v>
      </c>
      <c r="E49" s="13">
        <f>+'Q18'!E49/'Q12'!$C49*100</f>
        <v>4.4165920620710235</v>
      </c>
    </row>
    <row r="50" spans="2:5" ht="14" customHeight="1" x14ac:dyDescent="0.2">
      <c r="B50" s="10" t="s">
        <v>64</v>
      </c>
      <c r="C50" s="13">
        <f>+'Q18'!C50/'Q12'!$C50*100</f>
        <v>87.078577987668893</v>
      </c>
      <c r="D50" s="13">
        <f>+'Q18'!D50/'Q12'!$C50*100</f>
        <v>11.27508854781582</v>
      </c>
      <c r="E50" s="13">
        <f>+'Q18'!E50/'Q12'!$C50*100</f>
        <v>7.7003804276531547</v>
      </c>
    </row>
    <row r="51" spans="2:5" ht="14" customHeight="1" x14ac:dyDescent="0.2">
      <c r="B51" s="10" t="s">
        <v>65</v>
      </c>
      <c r="C51" s="13">
        <f>+'Q18'!C51/'Q12'!$C51*100</f>
        <v>91.27672128171379</v>
      </c>
      <c r="D51" s="13">
        <f>+'Q18'!D51/'Q12'!$C51*100</f>
        <v>5.3556029591975678</v>
      </c>
      <c r="E51" s="13">
        <f>+'Q18'!E51/'Q12'!$C51*100</f>
        <v>5.7731584441519539</v>
      </c>
    </row>
    <row r="52" spans="2:5" ht="14" customHeight="1" x14ac:dyDescent="0.2">
      <c r="B52" s="10" t="s">
        <v>66</v>
      </c>
      <c r="C52" s="13">
        <f>+'Q18'!C52/'Q12'!$C52*100</f>
        <v>90.657563780093426</v>
      </c>
      <c r="D52" s="13">
        <f>+'Q18'!D52/'Q12'!$C52*100</f>
        <v>2.1918792669780816</v>
      </c>
      <c r="E52" s="13">
        <f>+'Q18'!E52/'Q12'!$C52*100</f>
        <v>8.7495508444125036</v>
      </c>
    </row>
    <row r="53" spans="2:5" ht="14" customHeight="1" x14ac:dyDescent="0.2">
      <c r="B53" s="10" t="s">
        <v>67</v>
      </c>
      <c r="C53" s="13">
        <f>+'Q18'!C53/'Q12'!$C53*100</f>
        <v>88.2158899494666</v>
      </c>
      <c r="D53" s="13">
        <f>+'Q18'!D53/'Q12'!$C53*100</f>
        <v>8.6047164514317789</v>
      </c>
      <c r="E53" s="13">
        <f>+'Q18'!E53/'Q12'!$C53*100</f>
        <v>6.8149915777653005</v>
      </c>
    </row>
    <row r="54" spans="2:5" ht="14" customHeight="1" x14ac:dyDescent="0.2">
      <c r="B54" s="86" t="s">
        <v>68</v>
      </c>
      <c r="C54" s="159">
        <f>+'Q18'!C54/'Q12'!$C54*100</f>
        <v>100</v>
      </c>
      <c r="D54" s="141" t="s">
        <v>100</v>
      </c>
      <c r="E54" s="141" t="s">
        <v>100</v>
      </c>
    </row>
    <row r="55" spans="2:5" ht="8.25" customHeight="1" x14ac:dyDescent="0.2"/>
    <row r="56" spans="2:5" ht="12.75" customHeight="1" x14ac:dyDescent="0.2">
      <c r="B56" s="189" t="s">
        <v>242</v>
      </c>
      <c r="C56" s="189"/>
      <c r="D56" s="189"/>
      <c r="E56" s="189"/>
    </row>
    <row r="57" spans="2:5" ht="24"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workbookViewId="0">
      <selection activeCell="C7" sqref="C7"/>
    </sheetView>
  </sheetViews>
  <sheetFormatPr defaultColWidth="9.81640625" defaultRowHeight="12.5" outlineLevelRow="1" x14ac:dyDescent="0.3"/>
  <cols>
    <col min="1" max="1" width="3" style="1" customWidth="1"/>
    <col min="2" max="2" width="56.1796875" style="101" customWidth="1"/>
    <col min="3" max="3" width="9.81640625" style="3"/>
    <col min="4" max="4" width="9" style="3" customWidth="1"/>
    <col min="5" max="5" width="9.1796875" style="3" customWidth="1"/>
    <col min="6" max="7" width="9.81640625" style="3"/>
    <col min="8" max="8" width="10.1796875" style="1" customWidth="1"/>
    <col min="9" max="9" width="4.453125" style="1" customWidth="1"/>
    <col min="10" max="16384" width="9.81640625" style="1"/>
  </cols>
  <sheetData>
    <row r="1" spans="2:9" ht="14" x14ac:dyDescent="0.3">
      <c r="H1" s="36" t="s">
        <v>136</v>
      </c>
    </row>
    <row r="2" spans="2:9" ht="29.25" customHeight="1" x14ac:dyDescent="0.3">
      <c r="B2" s="181" t="s">
        <v>137</v>
      </c>
      <c r="C2" s="181"/>
      <c r="D2" s="181"/>
      <c r="E2" s="181"/>
      <c r="F2" s="181"/>
      <c r="G2" s="181"/>
      <c r="H2" s="181"/>
    </row>
    <row r="3" spans="2:9" x14ac:dyDescent="0.3">
      <c r="B3" s="182">
        <v>2021</v>
      </c>
      <c r="C3" s="182"/>
      <c r="D3" s="182"/>
      <c r="E3" s="182"/>
      <c r="F3" s="182"/>
      <c r="G3" s="182"/>
      <c r="H3" s="182"/>
    </row>
    <row r="4" spans="2:9" ht="15" customHeight="1" x14ac:dyDescent="0.3">
      <c r="B4" s="102" t="s">
        <v>115</v>
      </c>
      <c r="C4" s="11"/>
      <c r="D4" s="11"/>
      <c r="E4" s="11"/>
      <c r="F4" s="11"/>
      <c r="G4" s="11"/>
      <c r="H4" s="10"/>
    </row>
    <row r="5" spans="2:9" ht="18" customHeight="1" x14ac:dyDescent="0.3">
      <c r="B5" s="37" t="s">
        <v>76</v>
      </c>
      <c r="C5" s="184" t="s">
        <v>0</v>
      </c>
      <c r="D5" s="183" t="s">
        <v>54</v>
      </c>
      <c r="E5" s="183" t="s">
        <v>44</v>
      </c>
      <c r="F5" s="183" t="s">
        <v>45</v>
      </c>
      <c r="G5" s="183" t="s">
        <v>55</v>
      </c>
      <c r="H5" s="183" t="s">
        <v>56</v>
      </c>
    </row>
    <row r="6" spans="2:9" ht="18" customHeight="1" x14ac:dyDescent="0.3">
      <c r="B6" s="103" t="s">
        <v>46</v>
      </c>
      <c r="C6" s="184"/>
      <c r="D6" s="183"/>
      <c r="E6" s="183"/>
      <c r="F6" s="183"/>
      <c r="G6" s="183"/>
      <c r="H6" s="183"/>
    </row>
    <row r="7" spans="2:9" ht="14" customHeight="1" x14ac:dyDescent="0.3">
      <c r="B7" s="105" t="s">
        <v>0</v>
      </c>
      <c r="C7" s="55">
        <v>250757</v>
      </c>
      <c r="D7" s="55">
        <v>203251</v>
      </c>
      <c r="E7" s="55">
        <v>39399</v>
      </c>
      <c r="F7" s="55">
        <v>7030</v>
      </c>
      <c r="G7" s="55">
        <v>601</v>
      </c>
      <c r="H7" s="55">
        <v>476</v>
      </c>
      <c r="I7" s="7"/>
    </row>
    <row r="8" spans="2:9" ht="14" customHeight="1" x14ac:dyDescent="0.3">
      <c r="B8" s="102" t="s">
        <v>53</v>
      </c>
      <c r="C8" s="58">
        <v>12281</v>
      </c>
      <c r="D8" s="14">
        <v>10883</v>
      </c>
      <c r="E8" s="14">
        <v>1235</v>
      </c>
      <c r="F8" s="14">
        <v>150</v>
      </c>
      <c r="G8" s="14">
        <v>10</v>
      </c>
      <c r="H8" s="14">
        <v>3</v>
      </c>
    </row>
    <row r="9" spans="2:9" ht="14" customHeight="1" x14ac:dyDescent="0.3">
      <c r="B9" s="102" t="s">
        <v>47</v>
      </c>
      <c r="C9" s="58">
        <v>470</v>
      </c>
      <c r="D9" s="14">
        <v>282</v>
      </c>
      <c r="E9" s="14">
        <v>163</v>
      </c>
      <c r="F9" s="14">
        <v>22</v>
      </c>
      <c r="G9" s="14">
        <v>2</v>
      </c>
      <c r="H9" s="14">
        <v>1</v>
      </c>
    </row>
    <row r="10" spans="2:9" ht="14" customHeight="1" x14ac:dyDescent="0.3">
      <c r="B10" s="102" t="s">
        <v>48</v>
      </c>
      <c r="C10" s="58">
        <f t="shared" ref="C10:H10" si="0">+SUM(C11:C34)</f>
        <v>29508</v>
      </c>
      <c r="D10" s="14">
        <f t="shared" si="0"/>
        <v>18550</v>
      </c>
      <c r="E10" s="14">
        <f t="shared" si="0"/>
        <v>8505</v>
      </c>
      <c r="F10" s="14">
        <f t="shared" si="0"/>
        <v>2155</v>
      </c>
      <c r="G10" s="14">
        <f t="shared" si="0"/>
        <v>188</v>
      </c>
      <c r="H10" s="14">
        <f t="shared" si="0"/>
        <v>110</v>
      </c>
    </row>
    <row r="11" spans="2:9" s="98" customFormat="1" ht="14" hidden="1" customHeight="1" outlineLevel="1" x14ac:dyDescent="0.35">
      <c r="B11" s="99" t="s">
        <v>290</v>
      </c>
      <c r="C11" s="109">
        <v>4348</v>
      </c>
      <c r="D11" s="110">
        <v>2895</v>
      </c>
      <c r="E11" s="110">
        <v>1164</v>
      </c>
      <c r="F11" s="110">
        <v>253</v>
      </c>
      <c r="G11" s="110">
        <v>27</v>
      </c>
      <c r="H11" s="110">
        <v>9</v>
      </c>
    </row>
    <row r="12" spans="2:9" s="98" customFormat="1" ht="14" hidden="1" customHeight="1" outlineLevel="1" x14ac:dyDescent="0.35">
      <c r="B12" s="99" t="s">
        <v>291</v>
      </c>
      <c r="C12" s="109">
        <v>623</v>
      </c>
      <c r="D12" s="110">
        <v>397</v>
      </c>
      <c r="E12" s="110">
        <v>179</v>
      </c>
      <c r="F12" s="110">
        <v>40</v>
      </c>
      <c r="G12" s="110">
        <v>2</v>
      </c>
      <c r="H12" s="110">
        <v>5</v>
      </c>
    </row>
    <row r="13" spans="2:9" s="98" customFormat="1" ht="14" hidden="1" customHeight="1" outlineLevel="1" x14ac:dyDescent="0.35">
      <c r="B13" s="99" t="s">
        <v>292</v>
      </c>
      <c r="C13" s="109">
        <v>1</v>
      </c>
      <c r="D13" s="161" t="s">
        <v>100</v>
      </c>
      <c r="E13" s="161" t="s">
        <v>100</v>
      </c>
      <c r="F13" s="161" t="s">
        <v>100</v>
      </c>
      <c r="G13" s="110">
        <v>1</v>
      </c>
      <c r="H13" s="161" t="s">
        <v>100</v>
      </c>
    </row>
    <row r="14" spans="2:9" s="98" customFormat="1" ht="14" hidden="1" customHeight="1" outlineLevel="1" x14ac:dyDescent="0.35">
      <c r="B14" s="99" t="s">
        <v>293</v>
      </c>
      <c r="C14" s="109">
        <v>1420</v>
      </c>
      <c r="D14" s="110">
        <v>749</v>
      </c>
      <c r="E14" s="110">
        <v>487</v>
      </c>
      <c r="F14" s="110">
        <v>165</v>
      </c>
      <c r="G14" s="110">
        <v>10</v>
      </c>
      <c r="H14" s="110">
        <v>9</v>
      </c>
    </row>
    <row r="15" spans="2:9" s="98" customFormat="1" ht="14" hidden="1" customHeight="1" outlineLevel="1" x14ac:dyDescent="0.35">
      <c r="B15" s="99" t="s">
        <v>294</v>
      </c>
      <c r="C15" s="109">
        <v>3153</v>
      </c>
      <c r="D15" s="110">
        <v>1643</v>
      </c>
      <c r="E15" s="110">
        <v>1197</v>
      </c>
      <c r="F15" s="110">
        <v>300</v>
      </c>
      <c r="G15" s="110">
        <v>10</v>
      </c>
      <c r="H15" s="110">
        <v>3</v>
      </c>
    </row>
    <row r="16" spans="2:9" s="98" customFormat="1" ht="14" hidden="1" customHeight="1" outlineLevel="1" x14ac:dyDescent="0.35">
      <c r="B16" s="99" t="s">
        <v>295</v>
      </c>
      <c r="C16" s="109">
        <v>1519</v>
      </c>
      <c r="D16" s="110">
        <v>719</v>
      </c>
      <c r="E16" s="110">
        <v>584</v>
      </c>
      <c r="F16" s="110">
        <v>203</v>
      </c>
      <c r="G16" s="110">
        <v>9</v>
      </c>
      <c r="H16" s="110">
        <v>4</v>
      </c>
    </row>
    <row r="17" spans="2:8" s="98" customFormat="1" ht="14" hidden="1" customHeight="1" outlineLevel="1" x14ac:dyDescent="0.35">
      <c r="B17" s="99" t="s">
        <v>296</v>
      </c>
      <c r="C17" s="109">
        <v>1891</v>
      </c>
      <c r="D17" s="110">
        <v>1400</v>
      </c>
      <c r="E17" s="110">
        <v>418</v>
      </c>
      <c r="F17" s="110">
        <v>64</v>
      </c>
      <c r="G17" s="110">
        <v>6</v>
      </c>
      <c r="H17" s="110">
        <v>3</v>
      </c>
    </row>
    <row r="18" spans="2:8" s="98" customFormat="1" ht="14" hidden="1" customHeight="1" outlineLevel="1" x14ac:dyDescent="0.35">
      <c r="B18" s="99" t="s">
        <v>297</v>
      </c>
      <c r="C18" s="109">
        <v>308</v>
      </c>
      <c r="D18" s="110">
        <v>145</v>
      </c>
      <c r="E18" s="110">
        <v>105</v>
      </c>
      <c r="F18" s="110">
        <v>47</v>
      </c>
      <c r="G18" s="110">
        <v>8</v>
      </c>
      <c r="H18" s="110">
        <v>3</v>
      </c>
    </row>
    <row r="19" spans="2:8" s="98" customFormat="1" ht="14" hidden="1" customHeight="1" outlineLevel="1" x14ac:dyDescent="0.35">
      <c r="B19" s="99" t="s">
        <v>298</v>
      </c>
      <c r="C19" s="109">
        <v>974</v>
      </c>
      <c r="D19" s="110">
        <v>692</v>
      </c>
      <c r="E19" s="110">
        <v>252</v>
      </c>
      <c r="F19" s="110">
        <v>28</v>
      </c>
      <c r="G19" s="110">
        <v>1</v>
      </c>
      <c r="H19" s="110">
        <v>1</v>
      </c>
    </row>
    <row r="20" spans="2:8" s="98" customFormat="1" ht="14" hidden="1" customHeight="1" outlineLevel="1" x14ac:dyDescent="0.35">
      <c r="B20" s="99" t="s">
        <v>299</v>
      </c>
      <c r="C20" s="109">
        <v>9</v>
      </c>
      <c r="D20" s="110">
        <v>5</v>
      </c>
      <c r="E20" s="110">
        <v>3</v>
      </c>
      <c r="F20" s="161" t="s">
        <v>100</v>
      </c>
      <c r="G20" s="161" t="s">
        <v>100</v>
      </c>
      <c r="H20" s="110">
        <v>1</v>
      </c>
    </row>
    <row r="21" spans="2:8" s="98" customFormat="1" ht="14" hidden="1" customHeight="1" outlineLevel="1" x14ac:dyDescent="0.35">
      <c r="B21" s="99" t="s">
        <v>300</v>
      </c>
      <c r="C21" s="109">
        <v>446</v>
      </c>
      <c r="D21" s="110">
        <v>230</v>
      </c>
      <c r="E21" s="110">
        <v>155</v>
      </c>
      <c r="F21" s="110">
        <v>53</v>
      </c>
      <c r="G21" s="110">
        <v>5</v>
      </c>
      <c r="H21" s="110">
        <v>3</v>
      </c>
    </row>
    <row r="22" spans="2:8" s="98" customFormat="1" ht="14" hidden="1" customHeight="1" outlineLevel="1" x14ac:dyDescent="0.35">
      <c r="B22" s="99" t="s">
        <v>301</v>
      </c>
      <c r="C22" s="109">
        <v>108</v>
      </c>
      <c r="D22" s="110">
        <v>45</v>
      </c>
      <c r="E22" s="110">
        <v>29</v>
      </c>
      <c r="F22" s="110">
        <v>23</v>
      </c>
      <c r="G22" s="110">
        <v>7</v>
      </c>
      <c r="H22" s="110">
        <v>4</v>
      </c>
    </row>
    <row r="23" spans="2:8" s="98" customFormat="1" ht="14" hidden="1" customHeight="1" outlineLevel="1" x14ac:dyDescent="0.35">
      <c r="B23" s="99" t="s">
        <v>302</v>
      </c>
      <c r="C23" s="109">
        <v>706</v>
      </c>
      <c r="D23" s="110">
        <v>275</v>
      </c>
      <c r="E23" s="110">
        <v>290</v>
      </c>
      <c r="F23" s="110">
        <v>121</v>
      </c>
      <c r="G23" s="110">
        <v>15</v>
      </c>
      <c r="H23" s="110">
        <v>5</v>
      </c>
    </row>
    <row r="24" spans="2:8" s="98" customFormat="1" ht="14" hidden="1" customHeight="1" outlineLevel="1" x14ac:dyDescent="0.35">
      <c r="B24" s="99" t="s">
        <v>303</v>
      </c>
      <c r="C24" s="109">
        <v>1799</v>
      </c>
      <c r="D24" s="110">
        <v>1152</v>
      </c>
      <c r="E24" s="110">
        <v>490</v>
      </c>
      <c r="F24" s="110">
        <v>131</v>
      </c>
      <c r="G24" s="110">
        <v>20</v>
      </c>
      <c r="H24" s="110">
        <v>6</v>
      </c>
    </row>
    <row r="25" spans="2:8" s="98" customFormat="1" ht="14" hidden="1" customHeight="1" outlineLevel="1" x14ac:dyDescent="0.35">
      <c r="B25" s="99" t="s">
        <v>304</v>
      </c>
      <c r="C25" s="109">
        <v>201</v>
      </c>
      <c r="D25" s="110">
        <v>93</v>
      </c>
      <c r="E25" s="110">
        <v>67</v>
      </c>
      <c r="F25" s="110">
        <v>34</v>
      </c>
      <c r="G25" s="110">
        <v>6</v>
      </c>
      <c r="H25" s="110">
        <v>1</v>
      </c>
    </row>
    <row r="26" spans="2:8" s="98" customFormat="1" ht="14" hidden="1" customHeight="1" outlineLevel="1" x14ac:dyDescent="0.35">
      <c r="B26" s="99" t="s">
        <v>305</v>
      </c>
      <c r="C26" s="109">
        <v>5614</v>
      </c>
      <c r="D26" s="110">
        <v>3847</v>
      </c>
      <c r="E26" s="110">
        <v>1455</v>
      </c>
      <c r="F26" s="110">
        <v>291</v>
      </c>
      <c r="G26" s="110">
        <v>16</v>
      </c>
      <c r="H26" s="110">
        <v>5</v>
      </c>
    </row>
    <row r="27" spans="2:8" s="98" customFormat="1" ht="14" hidden="1" customHeight="1" outlineLevel="1" x14ac:dyDescent="0.35">
      <c r="B27" s="99" t="s">
        <v>306</v>
      </c>
      <c r="C27" s="109">
        <v>159</v>
      </c>
      <c r="D27" s="110">
        <v>75</v>
      </c>
      <c r="E27" s="110">
        <v>53</v>
      </c>
      <c r="F27" s="110">
        <v>23</v>
      </c>
      <c r="G27" s="110">
        <v>2</v>
      </c>
      <c r="H27" s="110">
        <v>6</v>
      </c>
    </row>
    <row r="28" spans="2:8" s="98" customFormat="1" ht="14" hidden="1" customHeight="1" outlineLevel="1" x14ac:dyDescent="0.35">
      <c r="B28" s="99" t="s">
        <v>307</v>
      </c>
      <c r="C28" s="109">
        <v>302</v>
      </c>
      <c r="D28" s="110">
        <v>139</v>
      </c>
      <c r="E28" s="110">
        <v>118</v>
      </c>
      <c r="F28" s="110">
        <v>32</v>
      </c>
      <c r="G28" s="110">
        <v>7</v>
      </c>
      <c r="H28" s="110">
        <v>6</v>
      </c>
    </row>
    <row r="29" spans="2:8" s="98" customFormat="1" ht="14" hidden="1" customHeight="1" outlineLevel="1" x14ac:dyDescent="0.35">
      <c r="B29" s="99" t="s">
        <v>308</v>
      </c>
      <c r="C29" s="109">
        <v>910</v>
      </c>
      <c r="D29" s="110">
        <v>495</v>
      </c>
      <c r="E29" s="110">
        <v>307</v>
      </c>
      <c r="F29" s="110">
        <v>98</v>
      </c>
      <c r="G29" s="110">
        <v>4</v>
      </c>
      <c r="H29" s="110">
        <v>6</v>
      </c>
    </row>
    <row r="30" spans="2:8" s="98" customFormat="1" ht="14" hidden="1" customHeight="1" outlineLevel="1" x14ac:dyDescent="0.35">
      <c r="B30" s="99" t="s">
        <v>309</v>
      </c>
      <c r="C30" s="109">
        <v>329</v>
      </c>
      <c r="D30" s="110">
        <v>143</v>
      </c>
      <c r="E30" s="110">
        <v>89</v>
      </c>
      <c r="F30" s="110">
        <v>60</v>
      </c>
      <c r="G30" s="110">
        <v>17</v>
      </c>
      <c r="H30" s="110">
        <v>20</v>
      </c>
    </row>
    <row r="31" spans="2:8" s="98" customFormat="1" ht="14" hidden="1" customHeight="1" outlineLevel="1" x14ac:dyDescent="0.35">
      <c r="B31" s="99" t="s">
        <v>310</v>
      </c>
      <c r="C31" s="109">
        <v>135</v>
      </c>
      <c r="D31" s="110">
        <v>65</v>
      </c>
      <c r="E31" s="110">
        <v>41</v>
      </c>
      <c r="F31" s="110">
        <v>23</v>
      </c>
      <c r="G31" s="110">
        <v>3</v>
      </c>
      <c r="H31" s="110">
        <v>3</v>
      </c>
    </row>
    <row r="32" spans="2:8" s="98" customFormat="1" ht="14" hidden="1" customHeight="1" outlineLevel="1" x14ac:dyDescent="0.35">
      <c r="B32" s="99" t="s">
        <v>311</v>
      </c>
      <c r="C32" s="109">
        <v>2209</v>
      </c>
      <c r="D32" s="110">
        <v>1552</v>
      </c>
      <c r="E32" s="110">
        <v>564</v>
      </c>
      <c r="F32" s="110">
        <v>87</v>
      </c>
      <c r="G32" s="110">
        <v>3</v>
      </c>
      <c r="H32" s="110">
        <v>3</v>
      </c>
    </row>
    <row r="33" spans="2:8" s="98" customFormat="1" ht="14" hidden="1" customHeight="1" outlineLevel="1" x14ac:dyDescent="0.35">
      <c r="B33" s="99" t="s">
        <v>312</v>
      </c>
      <c r="C33" s="109">
        <v>919</v>
      </c>
      <c r="D33" s="110">
        <v>687</v>
      </c>
      <c r="E33" s="110">
        <v>192</v>
      </c>
      <c r="F33" s="110">
        <v>35</v>
      </c>
      <c r="G33" s="110">
        <v>4</v>
      </c>
      <c r="H33" s="110">
        <v>1</v>
      </c>
    </row>
    <row r="34" spans="2:8" s="98" customFormat="1" ht="14" hidden="1" customHeight="1" outlineLevel="1" x14ac:dyDescent="0.35">
      <c r="B34" s="99" t="s">
        <v>313</v>
      </c>
      <c r="C34" s="109">
        <v>1425</v>
      </c>
      <c r="D34" s="110">
        <v>1107</v>
      </c>
      <c r="E34" s="110">
        <v>266</v>
      </c>
      <c r="F34" s="110">
        <v>44</v>
      </c>
      <c r="G34" s="110">
        <v>5</v>
      </c>
      <c r="H34" s="110">
        <v>3</v>
      </c>
    </row>
    <row r="35" spans="2:8" ht="14" customHeight="1" collapsed="1" x14ac:dyDescent="0.3">
      <c r="B35" s="102" t="s">
        <v>57</v>
      </c>
      <c r="C35" s="58">
        <v>189</v>
      </c>
      <c r="D35" s="14">
        <v>134</v>
      </c>
      <c r="E35" s="14">
        <v>41</v>
      </c>
      <c r="F35" s="14">
        <v>11</v>
      </c>
      <c r="G35" s="56" t="s">
        <v>100</v>
      </c>
      <c r="H35" s="14">
        <v>3</v>
      </c>
    </row>
    <row r="36" spans="2:8" ht="14" customHeight="1" x14ac:dyDescent="0.3">
      <c r="B36" s="102" t="s">
        <v>58</v>
      </c>
      <c r="C36" s="58">
        <v>600</v>
      </c>
      <c r="D36" s="14">
        <v>317</v>
      </c>
      <c r="E36" s="14">
        <v>176</v>
      </c>
      <c r="F36" s="14">
        <v>83</v>
      </c>
      <c r="G36" s="14">
        <v>17</v>
      </c>
      <c r="H36" s="14">
        <v>7</v>
      </c>
    </row>
    <row r="37" spans="2:8" ht="14" customHeight="1" x14ac:dyDescent="0.3">
      <c r="B37" s="102" t="s">
        <v>49</v>
      </c>
      <c r="C37" s="58">
        <v>29193</v>
      </c>
      <c r="D37" s="14">
        <v>23429</v>
      </c>
      <c r="E37" s="14">
        <v>5171</v>
      </c>
      <c r="F37" s="14">
        <v>551</v>
      </c>
      <c r="G37" s="14">
        <v>28</v>
      </c>
      <c r="H37" s="14">
        <v>14</v>
      </c>
    </row>
    <row r="38" spans="2:8" ht="14" customHeight="1" x14ac:dyDescent="0.3">
      <c r="B38" s="102" t="s">
        <v>50</v>
      </c>
      <c r="C38" s="58">
        <f>+C39+C40+C41</f>
        <v>62579</v>
      </c>
      <c r="D38" s="14">
        <f t="shared" ref="D38:H38" si="1">+D39+D40+D41</f>
        <v>53537</v>
      </c>
      <c r="E38" s="14">
        <f t="shared" si="1"/>
        <v>7991</v>
      </c>
      <c r="F38" s="14">
        <f t="shared" si="1"/>
        <v>936</v>
      </c>
      <c r="G38" s="14">
        <f t="shared" si="1"/>
        <v>61</v>
      </c>
      <c r="H38" s="14">
        <f t="shared" si="1"/>
        <v>54</v>
      </c>
    </row>
    <row r="39" spans="2:8" ht="14" hidden="1" customHeight="1" outlineLevel="1" x14ac:dyDescent="0.3">
      <c r="B39" s="99" t="s">
        <v>314</v>
      </c>
      <c r="C39" s="109">
        <v>11474</v>
      </c>
      <c r="D39" s="110">
        <v>10226</v>
      </c>
      <c r="E39" s="110">
        <v>1081</v>
      </c>
      <c r="F39" s="110">
        <v>150</v>
      </c>
      <c r="G39" s="110">
        <v>11</v>
      </c>
      <c r="H39" s="110">
        <v>6</v>
      </c>
    </row>
    <row r="40" spans="2:8" ht="14" hidden="1" customHeight="1" outlineLevel="1" x14ac:dyDescent="0.3">
      <c r="B40" s="99" t="s">
        <v>315</v>
      </c>
      <c r="C40" s="109">
        <v>17804</v>
      </c>
      <c r="D40" s="110">
        <v>13909</v>
      </c>
      <c r="E40" s="110">
        <v>3435</v>
      </c>
      <c r="F40" s="110">
        <v>424</v>
      </c>
      <c r="G40" s="110">
        <v>25</v>
      </c>
      <c r="H40" s="110">
        <v>11</v>
      </c>
    </row>
    <row r="41" spans="2:8" ht="14" hidden="1" customHeight="1" outlineLevel="1" x14ac:dyDescent="0.3">
      <c r="B41" s="99" t="s">
        <v>316</v>
      </c>
      <c r="C41" s="109">
        <v>33301</v>
      </c>
      <c r="D41" s="110">
        <v>29402</v>
      </c>
      <c r="E41" s="110">
        <v>3475</v>
      </c>
      <c r="F41" s="110">
        <v>362</v>
      </c>
      <c r="G41" s="110">
        <v>25</v>
      </c>
      <c r="H41" s="110">
        <v>37</v>
      </c>
    </row>
    <row r="42" spans="2:8" ht="14" customHeight="1" collapsed="1" x14ac:dyDescent="0.3">
      <c r="B42" s="102" t="s">
        <v>51</v>
      </c>
      <c r="C42" s="58">
        <v>8431</v>
      </c>
      <c r="D42" s="14">
        <v>6594</v>
      </c>
      <c r="E42" s="14">
        <v>1472</v>
      </c>
      <c r="F42" s="14">
        <v>298</v>
      </c>
      <c r="G42" s="14">
        <v>31</v>
      </c>
      <c r="H42" s="14">
        <v>36</v>
      </c>
    </row>
    <row r="43" spans="2:8" ht="14" customHeight="1" x14ac:dyDescent="0.3">
      <c r="B43" s="102" t="s">
        <v>52</v>
      </c>
      <c r="C43" s="58">
        <v>30984</v>
      </c>
      <c r="D43" s="14">
        <v>26292</v>
      </c>
      <c r="E43" s="14">
        <v>4220</v>
      </c>
      <c r="F43" s="14">
        <v>427</v>
      </c>
      <c r="G43" s="14">
        <v>26</v>
      </c>
      <c r="H43" s="14">
        <v>19</v>
      </c>
    </row>
    <row r="44" spans="2:8" ht="14" customHeight="1" x14ac:dyDescent="0.3">
      <c r="B44" s="102" t="s">
        <v>61</v>
      </c>
      <c r="C44" s="58">
        <v>5014</v>
      </c>
      <c r="D44" s="14">
        <v>3753</v>
      </c>
      <c r="E44" s="14">
        <v>924</v>
      </c>
      <c r="F44" s="14">
        <v>263</v>
      </c>
      <c r="G44" s="14">
        <v>40</v>
      </c>
      <c r="H44" s="14">
        <v>34</v>
      </c>
    </row>
    <row r="45" spans="2:8" ht="14" customHeight="1" x14ac:dyDescent="0.3">
      <c r="B45" s="102" t="s">
        <v>60</v>
      </c>
      <c r="C45" s="58">
        <v>3137</v>
      </c>
      <c r="D45" s="14">
        <v>2656</v>
      </c>
      <c r="E45" s="14">
        <v>326</v>
      </c>
      <c r="F45" s="14">
        <v>122</v>
      </c>
      <c r="G45" s="14">
        <v>13</v>
      </c>
      <c r="H45" s="14">
        <v>20</v>
      </c>
    </row>
    <row r="46" spans="2:8" ht="14" customHeight="1" x14ac:dyDescent="0.3">
      <c r="B46" s="102" t="s">
        <v>59</v>
      </c>
      <c r="C46" s="58">
        <v>8230</v>
      </c>
      <c r="D46" s="14">
        <v>7726</v>
      </c>
      <c r="E46" s="14">
        <v>474</v>
      </c>
      <c r="F46" s="14">
        <v>28</v>
      </c>
      <c r="G46" s="14">
        <v>2</v>
      </c>
      <c r="H46" s="56" t="s">
        <v>100</v>
      </c>
    </row>
    <row r="47" spans="2:8" ht="14" customHeight="1" x14ac:dyDescent="0.3">
      <c r="B47" s="102" t="s">
        <v>62</v>
      </c>
      <c r="C47" s="58">
        <v>20972</v>
      </c>
      <c r="D47" s="14">
        <v>18511</v>
      </c>
      <c r="E47" s="14">
        <v>2124</v>
      </c>
      <c r="F47" s="14">
        <v>286</v>
      </c>
      <c r="G47" s="14">
        <v>33</v>
      </c>
      <c r="H47" s="14">
        <v>18</v>
      </c>
    </row>
    <row r="48" spans="2:8" ht="14" customHeight="1" x14ac:dyDescent="0.3">
      <c r="B48" s="102" t="s">
        <v>63</v>
      </c>
      <c r="C48" s="58">
        <v>6887</v>
      </c>
      <c r="D48" s="14">
        <v>5273</v>
      </c>
      <c r="E48" s="14">
        <v>1153</v>
      </c>
      <c r="F48" s="14">
        <v>317</v>
      </c>
      <c r="G48" s="14">
        <v>55</v>
      </c>
      <c r="H48" s="14">
        <v>89</v>
      </c>
    </row>
    <row r="49" spans="2:8" ht="14" customHeight="1" x14ac:dyDescent="0.3">
      <c r="B49" s="102" t="s">
        <v>69</v>
      </c>
      <c r="C49" s="58">
        <v>517</v>
      </c>
      <c r="D49" s="14">
        <v>148</v>
      </c>
      <c r="E49" s="14">
        <v>332</v>
      </c>
      <c r="F49" s="14">
        <v>35</v>
      </c>
      <c r="G49" s="14">
        <v>2</v>
      </c>
      <c r="H49" s="56" t="s">
        <v>100</v>
      </c>
    </row>
    <row r="50" spans="2:8" ht="14" customHeight="1" x14ac:dyDescent="0.3">
      <c r="B50" s="102" t="s">
        <v>64</v>
      </c>
      <c r="C50" s="58">
        <v>3356</v>
      </c>
      <c r="D50" s="14">
        <v>2303</v>
      </c>
      <c r="E50" s="14">
        <v>830</v>
      </c>
      <c r="F50" s="14">
        <v>202</v>
      </c>
      <c r="G50" s="14">
        <v>13</v>
      </c>
      <c r="H50" s="14">
        <v>8</v>
      </c>
    </row>
    <row r="51" spans="2:8" ht="14" customHeight="1" x14ac:dyDescent="0.3">
      <c r="B51" s="102" t="s">
        <v>65</v>
      </c>
      <c r="C51" s="58">
        <v>14086</v>
      </c>
      <c r="D51" s="14">
        <v>10126</v>
      </c>
      <c r="E51" s="14">
        <v>2923</v>
      </c>
      <c r="F51" s="14">
        <v>926</v>
      </c>
      <c r="G51" s="14">
        <v>59</v>
      </c>
      <c r="H51" s="14">
        <v>52</v>
      </c>
    </row>
    <row r="52" spans="2:8" ht="14" customHeight="1" x14ac:dyDescent="0.3">
      <c r="B52" s="102" t="s">
        <v>66</v>
      </c>
      <c r="C52" s="58">
        <v>3416</v>
      </c>
      <c r="D52" s="14">
        <v>2915</v>
      </c>
      <c r="E52" s="14">
        <v>411</v>
      </c>
      <c r="F52" s="14">
        <v>77</v>
      </c>
      <c r="G52" s="14">
        <v>10</v>
      </c>
      <c r="H52" s="14">
        <v>3</v>
      </c>
    </row>
    <row r="53" spans="2:8" ht="14" customHeight="1" x14ac:dyDescent="0.3">
      <c r="B53" s="102" t="s">
        <v>67</v>
      </c>
      <c r="C53" s="58">
        <v>10891</v>
      </c>
      <c r="D53" s="14">
        <v>9808</v>
      </c>
      <c r="E53" s="14">
        <v>926</v>
      </c>
      <c r="F53" s="14">
        <v>141</v>
      </c>
      <c r="G53" s="14">
        <v>11</v>
      </c>
      <c r="H53" s="14">
        <v>5</v>
      </c>
    </row>
    <row r="54" spans="2:8" ht="14" customHeight="1" x14ac:dyDescent="0.3">
      <c r="B54" s="104" t="s">
        <v>68</v>
      </c>
      <c r="C54" s="151">
        <v>16</v>
      </c>
      <c r="D54" s="152">
        <v>14</v>
      </c>
      <c r="E54" s="152">
        <v>2</v>
      </c>
      <c r="F54" s="46" t="s">
        <v>100</v>
      </c>
      <c r="G54" s="46" t="s">
        <v>100</v>
      </c>
      <c r="H54" s="46" t="s">
        <v>100</v>
      </c>
    </row>
  </sheetData>
  <mergeCells count="8">
    <mergeCell ref="B2:H2"/>
    <mergeCell ref="B3:H3"/>
    <mergeCell ref="G5:G6"/>
    <mergeCell ref="H5:H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7"/>
  <sheetViews>
    <sheetView workbookViewId="0"/>
  </sheetViews>
  <sheetFormatPr defaultColWidth="9.1796875" defaultRowHeight="17.25" customHeight="1" outlineLevelRow="1" x14ac:dyDescent="0.2"/>
  <cols>
    <col min="1" max="1" width="3.54296875" style="10" customWidth="1"/>
    <col min="2" max="2" width="56.81640625" style="10" customWidth="1"/>
    <col min="3" max="5" width="12.81640625" style="11" customWidth="1"/>
    <col min="6" max="96" width="9.1796875" style="10"/>
    <col min="97" max="97" width="51.1796875" style="10" customWidth="1"/>
    <col min="98" max="105" width="9.81640625" style="10" customWidth="1"/>
    <col min="106" max="352" width="9.1796875" style="10"/>
    <col min="353" max="353" width="51.1796875" style="10" customWidth="1"/>
    <col min="354" max="361" width="9.81640625" style="10" customWidth="1"/>
    <col min="362" max="608" width="9.1796875" style="10"/>
    <col min="609" max="609" width="51.1796875" style="10" customWidth="1"/>
    <col min="610" max="617" width="9.81640625" style="10" customWidth="1"/>
    <col min="618" max="864" width="9.1796875" style="10"/>
    <col min="865" max="865" width="51.1796875" style="10" customWidth="1"/>
    <col min="866" max="873" width="9.81640625" style="10" customWidth="1"/>
    <col min="874" max="1120" width="9.1796875" style="10"/>
    <col min="1121" max="1121" width="51.1796875" style="10" customWidth="1"/>
    <col min="1122" max="1129" width="9.81640625" style="10" customWidth="1"/>
    <col min="1130" max="1376" width="9.1796875" style="10"/>
    <col min="1377" max="1377" width="51.1796875" style="10" customWidth="1"/>
    <col min="1378" max="1385" width="9.81640625" style="10" customWidth="1"/>
    <col min="1386" max="1632" width="9.1796875" style="10"/>
    <col min="1633" max="1633" width="51.1796875" style="10" customWidth="1"/>
    <col min="1634" max="1641" width="9.81640625" style="10" customWidth="1"/>
    <col min="1642" max="1888" width="9.1796875" style="10"/>
    <col min="1889" max="1889" width="51.1796875" style="10" customWidth="1"/>
    <col min="1890" max="1897" width="9.81640625" style="10" customWidth="1"/>
    <col min="1898" max="2144" width="9.1796875" style="10"/>
    <col min="2145" max="2145" width="51.1796875" style="10" customWidth="1"/>
    <col min="2146" max="2153" width="9.81640625" style="10" customWidth="1"/>
    <col min="2154" max="2400" width="9.1796875" style="10"/>
    <col min="2401" max="2401" width="51.1796875" style="10" customWidth="1"/>
    <col min="2402" max="2409" width="9.81640625" style="10" customWidth="1"/>
    <col min="2410" max="2656" width="9.1796875" style="10"/>
    <col min="2657" max="2657" width="51.1796875" style="10" customWidth="1"/>
    <col min="2658" max="2665" width="9.81640625" style="10" customWidth="1"/>
    <col min="2666" max="2912" width="9.1796875" style="10"/>
    <col min="2913" max="2913" width="51.1796875" style="10" customWidth="1"/>
    <col min="2914" max="2921" width="9.81640625" style="10" customWidth="1"/>
    <col min="2922" max="3168" width="9.1796875" style="10"/>
    <col min="3169" max="3169" width="51.1796875" style="10" customWidth="1"/>
    <col min="3170" max="3177" width="9.81640625" style="10" customWidth="1"/>
    <col min="3178" max="3424" width="9.1796875" style="10"/>
    <col min="3425" max="3425" width="51.1796875" style="10" customWidth="1"/>
    <col min="3426" max="3433" width="9.81640625" style="10" customWidth="1"/>
    <col min="3434" max="3680" width="9.1796875" style="10"/>
    <col min="3681" max="3681" width="51.1796875" style="10" customWidth="1"/>
    <col min="3682" max="3689" width="9.81640625" style="10" customWidth="1"/>
    <col min="3690" max="3936" width="9.1796875" style="10"/>
    <col min="3937" max="3937" width="51.1796875" style="10" customWidth="1"/>
    <col min="3938" max="3945" width="9.81640625" style="10" customWidth="1"/>
    <col min="3946" max="4192" width="9.1796875" style="10"/>
    <col min="4193" max="4193" width="51.1796875" style="10" customWidth="1"/>
    <col min="4194" max="4201" width="9.81640625" style="10" customWidth="1"/>
    <col min="4202" max="4448" width="9.1796875" style="10"/>
    <col min="4449" max="4449" width="51.1796875" style="10" customWidth="1"/>
    <col min="4450" max="4457" width="9.81640625" style="10" customWidth="1"/>
    <col min="4458" max="4704" width="9.1796875" style="10"/>
    <col min="4705" max="4705" width="51.1796875" style="10" customWidth="1"/>
    <col min="4706" max="4713" width="9.81640625" style="10" customWidth="1"/>
    <col min="4714" max="4960" width="9.1796875" style="10"/>
    <col min="4961" max="4961" width="51.1796875" style="10" customWidth="1"/>
    <col min="4962" max="4969" width="9.81640625" style="10" customWidth="1"/>
    <col min="4970" max="5216" width="9.1796875" style="10"/>
    <col min="5217" max="5217" width="51.1796875" style="10" customWidth="1"/>
    <col min="5218" max="5225" width="9.81640625" style="10" customWidth="1"/>
    <col min="5226" max="5472" width="9.1796875" style="10"/>
    <col min="5473" max="5473" width="51.1796875" style="10" customWidth="1"/>
    <col min="5474" max="5481" width="9.81640625" style="10" customWidth="1"/>
    <col min="5482" max="5728" width="9.1796875" style="10"/>
    <col min="5729" max="5729" width="51.1796875" style="10" customWidth="1"/>
    <col min="5730" max="5737" width="9.81640625" style="10" customWidth="1"/>
    <col min="5738" max="5984" width="9.1796875" style="10"/>
    <col min="5985" max="5985" width="51.1796875" style="10" customWidth="1"/>
    <col min="5986" max="5993" width="9.81640625" style="10" customWidth="1"/>
    <col min="5994" max="6240" width="9.1796875" style="10"/>
    <col min="6241" max="6241" width="51.1796875" style="10" customWidth="1"/>
    <col min="6242" max="6249" width="9.81640625" style="10" customWidth="1"/>
    <col min="6250" max="6496" width="9.1796875" style="10"/>
    <col min="6497" max="6497" width="51.1796875" style="10" customWidth="1"/>
    <col min="6498" max="6505" width="9.81640625" style="10" customWidth="1"/>
    <col min="6506" max="6752" width="9.1796875" style="10"/>
    <col min="6753" max="6753" width="51.1796875" style="10" customWidth="1"/>
    <col min="6754" max="6761" width="9.81640625" style="10" customWidth="1"/>
    <col min="6762" max="7008" width="9.1796875" style="10"/>
    <col min="7009" max="7009" width="51.1796875" style="10" customWidth="1"/>
    <col min="7010" max="7017" width="9.81640625" style="10" customWidth="1"/>
    <col min="7018" max="7264" width="9.1796875" style="10"/>
    <col min="7265" max="7265" width="51.1796875" style="10" customWidth="1"/>
    <col min="7266" max="7273" width="9.81640625" style="10" customWidth="1"/>
    <col min="7274" max="7520" width="9.1796875" style="10"/>
    <col min="7521" max="7521" width="51.1796875" style="10" customWidth="1"/>
    <col min="7522" max="7529" width="9.81640625" style="10" customWidth="1"/>
    <col min="7530" max="7776" width="9.1796875" style="10"/>
    <col min="7777" max="7777" width="51.1796875" style="10" customWidth="1"/>
    <col min="7778" max="7785" width="9.81640625" style="10" customWidth="1"/>
    <col min="7786" max="8032" width="9.1796875" style="10"/>
    <col min="8033" max="8033" width="51.1796875" style="10" customWidth="1"/>
    <col min="8034" max="8041" width="9.81640625" style="10" customWidth="1"/>
    <col min="8042" max="8288" width="9.1796875" style="10"/>
    <col min="8289" max="8289" width="51.1796875" style="10" customWidth="1"/>
    <col min="8290" max="8297" width="9.81640625" style="10" customWidth="1"/>
    <col min="8298" max="8544" width="9.1796875" style="10"/>
    <col min="8545" max="8545" width="51.1796875" style="10" customWidth="1"/>
    <col min="8546" max="8553" width="9.81640625" style="10" customWidth="1"/>
    <col min="8554" max="8800" width="9.1796875" style="10"/>
    <col min="8801" max="8801" width="51.1796875" style="10" customWidth="1"/>
    <col min="8802" max="8809" width="9.81640625" style="10" customWidth="1"/>
    <col min="8810" max="9056" width="9.1796875" style="10"/>
    <col min="9057" max="9057" width="51.1796875" style="10" customWidth="1"/>
    <col min="9058" max="9065" width="9.81640625" style="10" customWidth="1"/>
    <col min="9066" max="9312" width="9.1796875" style="10"/>
    <col min="9313" max="9313" width="51.1796875" style="10" customWidth="1"/>
    <col min="9314" max="9321" width="9.81640625" style="10" customWidth="1"/>
    <col min="9322" max="9568" width="9.1796875" style="10"/>
    <col min="9569" max="9569" width="51.1796875" style="10" customWidth="1"/>
    <col min="9570" max="9577" width="9.81640625" style="10" customWidth="1"/>
    <col min="9578" max="9824" width="9.1796875" style="10"/>
    <col min="9825" max="9825" width="51.1796875" style="10" customWidth="1"/>
    <col min="9826" max="9833" width="9.81640625" style="10" customWidth="1"/>
    <col min="9834" max="10080" width="9.1796875" style="10"/>
    <col min="10081" max="10081" width="51.1796875" style="10" customWidth="1"/>
    <col min="10082" max="10089" width="9.81640625" style="10" customWidth="1"/>
    <col min="10090" max="10336" width="9.1796875" style="10"/>
    <col min="10337" max="10337" width="51.1796875" style="10" customWidth="1"/>
    <col min="10338" max="10345" width="9.81640625" style="10" customWidth="1"/>
    <col min="10346" max="10592" width="9.1796875" style="10"/>
    <col min="10593" max="10593" width="51.1796875" style="10" customWidth="1"/>
    <col min="10594" max="10601" width="9.81640625" style="10" customWidth="1"/>
    <col min="10602" max="10848" width="9.1796875" style="10"/>
    <col min="10849" max="10849" width="51.1796875" style="10" customWidth="1"/>
    <col min="10850" max="10857" width="9.81640625" style="10" customWidth="1"/>
    <col min="10858" max="11104" width="9.1796875" style="10"/>
    <col min="11105" max="11105" width="51.1796875" style="10" customWidth="1"/>
    <col min="11106" max="11113" width="9.81640625" style="10" customWidth="1"/>
    <col min="11114" max="11360" width="9.1796875" style="10"/>
    <col min="11361" max="11361" width="51.1796875" style="10" customWidth="1"/>
    <col min="11362" max="11369" width="9.81640625" style="10" customWidth="1"/>
    <col min="11370" max="11616" width="9.1796875" style="10"/>
    <col min="11617" max="11617" width="51.1796875" style="10" customWidth="1"/>
    <col min="11618" max="11625" width="9.81640625" style="10" customWidth="1"/>
    <col min="11626" max="11872" width="9.1796875" style="10"/>
    <col min="11873" max="11873" width="51.1796875" style="10" customWidth="1"/>
    <col min="11874" max="11881" width="9.81640625" style="10" customWidth="1"/>
    <col min="11882" max="12128" width="9.1796875" style="10"/>
    <col min="12129" max="12129" width="51.1796875" style="10" customWidth="1"/>
    <col min="12130" max="12137" width="9.81640625" style="10" customWidth="1"/>
    <col min="12138" max="12384" width="9.1796875" style="10"/>
    <col min="12385" max="12385" width="51.1796875" style="10" customWidth="1"/>
    <col min="12386" max="12393" width="9.81640625" style="10" customWidth="1"/>
    <col min="12394" max="12640" width="9.1796875" style="10"/>
    <col min="12641" max="12641" width="51.1796875" style="10" customWidth="1"/>
    <col min="12642" max="12649" width="9.81640625" style="10" customWidth="1"/>
    <col min="12650" max="12896" width="9.1796875" style="10"/>
    <col min="12897" max="12897" width="51.1796875" style="10" customWidth="1"/>
    <col min="12898" max="12905" width="9.81640625" style="10" customWidth="1"/>
    <col min="12906" max="13152" width="9.1796875" style="10"/>
    <col min="13153" max="13153" width="51.1796875" style="10" customWidth="1"/>
    <col min="13154" max="13161" width="9.81640625" style="10" customWidth="1"/>
    <col min="13162" max="13408" width="9.1796875" style="10"/>
    <col min="13409" max="13409" width="51.1796875" style="10" customWidth="1"/>
    <col min="13410" max="13417" width="9.81640625" style="10" customWidth="1"/>
    <col min="13418" max="13664" width="9.1796875" style="10"/>
    <col min="13665" max="13665" width="51.1796875" style="10" customWidth="1"/>
    <col min="13666" max="13673" width="9.81640625" style="10" customWidth="1"/>
    <col min="13674" max="13920" width="9.1796875" style="10"/>
    <col min="13921" max="13921" width="51.1796875" style="10" customWidth="1"/>
    <col min="13922" max="13929" width="9.81640625" style="10" customWidth="1"/>
    <col min="13930" max="14176" width="9.1796875" style="10"/>
    <col min="14177" max="14177" width="51.1796875" style="10" customWidth="1"/>
    <col min="14178" max="14185" width="9.81640625" style="10" customWidth="1"/>
    <col min="14186" max="14432" width="9.1796875" style="10"/>
    <col min="14433" max="14433" width="51.1796875" style="10" customWidth="1"/>
    <col min="14434" max="14441" width="9.81640625" style="10" customWidth="1"/>
    <col min="14442" max="14688" width="9.1796875" style="10"/>
    <col min="14689" max="14689" width="51.1796875" style="10" customWidth="1"/>
    <col min="14690" max="14697" width="9.81640625" style="10" customWidth="1"/>
    <col min="14698" max="14944" width="9.1796875" style="10"/>
    <col min="14945" max="14945" width="51.1796875" style="10" customWidth="1"/>
    <col min="14946" max="14953" width="9.81640625" style="10" customWidth="1"/>
    <col min="14954" max="15200" width="9.1796875" style="10"/>
    <col min="15201" max="15201" width="51.1796875" style="10" customWidth="1"/>
    <col min="15202" max="15209" width="9.81640625" style="10" customWidth="1"/>
    <col min="15210" max="15456" width="9.1796875" style="10"/>
    <col min="15457" max="15457" width="51.1796875" style="10" customWidth="1"/>
    <col min="15458" max="15465" width="9.81640625" style="10" customWidth="1"/>
    <col min="15466" max="15712" width="9.1796875" style="10"/>
    <col min="15713" max="15713" width="51.1796875" style="10" customWidth="1"/>
    <col min="15714" max="15721" width="9.81640625" style="10" customWidth="1"/>
    <col min="15722" max="15968" width="9.1796875" style="10"/>
    <col min="15969" max="15969" width="51.1796875" style="10" customWidth="1"/>
    <col min="15970" max="15977" width="9.81640625" style="10" customWidth="1"/>
    <col min="15978" max="16384" width="9.1796875" style="10"/>
  </cols>
  <sheetData>
    <row r="1" spans="2:9" s="1" customFormat="1" ht="17.25" customHeight="1" x14ac:dyDescent="0.3">
      <c r="B1" s="40"/>
      <c r="C1" s="41"/>
      <c r="D1" s="42"/>
      <c r="E1" s="36" t="s">
        <v>185</v>
      </c>
    </row>
    <row r="2" spans="2:9" s="1" customFormat="1" ht="27.75" customHeight="1" x14ac:dyDescent="0.3">
      <c r="B2" s="181" t="s">
        <v>186</v>
      </c>
      <c r="C2" s="181"/>
      <c r="D2" s="181"/>
      <c r="E2" s="181"/>
    </row>
    <row r="3" spans="2:9" s="1" customFormat="1" ht="15.75" customHeight="1" x14ac:dyDescent="0.3">
      <c r="B3" s="182">
        <v>2021</v>
      </c>
      <c r="C3" s="182"/>
      <c r="D3" s="182"/>
      <c r="E3" s="182"/>
    </row>
    <row r="4" spans="2:9" ht="17.25" customHeight="1" x14ac:dyDescent="0.2">
      <c r="B4" s="10" t="s">
        <v>115</v>
      </c>
    </row>
    <row r="5" spans="2:9" ht="17.25" customHeight="1" x14ac:dyDescent="0.25">
      <c r="B5" s="44" t="s">
        <v>111</v>
      </c>
      <c r="C5" s="183" t="s">
        <v>78</v>
      </c>
      <c r="D5" s="183" t="s">
        <v>79</v>
      </c>
      <c r="E5" s="183" t="s">
        <v>80</v>
      </c>
    </row>
    <row r="6" spans="2:9" ht="17.25" customHeight="1" x14ac:dyDescent="0.25">
      <c r="B6" s="43" t="s">
        <v>46</v>
      </c>
      <c r="C6" s="183"/>
      <c r="D6" s="183" t="s">
        <v>13</v>
      </c>
      <c r="E6" s="183" t="s">
        <v>14</v>
      </c>
    </row>
    <row r="7" spans="2:9" ht="14" customHeight="1" x14ac:dyDescent="0.25">
      <c r="B7" s="40" t="s">
        <v>0</v>
      </c>
      <c r="C7" s="168">
        <v>980500</v>
      </c>
      <c r="D7" s="168">
        <v>49802</v>
      </c>
      <c r="E7" s="168">
        <v>64344</v>
      </c>
    </row>
    <row r="8" spans="2:9" ht="14" customHeight="1" x14ac:dyDescent="0.2">
      <c r="B8" s="10" t="s">
        <v>53</v>
      </c>
      <c r="C8" s="18">
        <v>11432</v>
      </c>
      <c r="D8" s="18">
        <v>444</v>
      </c>
      <c r="E8" s="18">
        <v>323</v>
      </c>
    </row>
    <row r="9" spans="2:9" ht="14" customHeight="1" x14ac:dyDescent="0.2">
      <c r="B9" s="10" t="s">
        <v>47</v>
      </c>
      <c r="C9" s="18">
        <v>3410</v>
      </c>
      <c r="D9" s="18">
        <v>177</v>
      </c>
      <c r="E9" s="18">
        <v>95</v>
      </c>
    </row>
    <row r="10" spans="2:9" ht="14" customHeight="1" x14ac:dyDescent="0.2">
      <c r="B10" s="10" t="s">
        <v>48</v>
      </c>
      <c r="C10" s="18">
        <f>+SUM(C11:C34)</f>
        <v>234494</v>
      </c>
      <c r="D10" s="18">
        <f>+SUM(D11:D34)</f>
        <v>13538</v>
      </c>
      <c r="E10" s="18">
        <f>+SUM(E11:E34)</f>
        <v>10452</v>
      </c>
    </row>
    <row r="11" spans="2:9" s="98" customFormat="1" ht="14" hidden="1" customHeight="1" outlineLevel="1" x14ac:dyDescent="0.2">
      <c r="B11" s="99" t="s">
        <v>290</v>
      </c>
      <c r="C11" s="166">
        <v>31113</v>
      </c>
      <c r="D11" s="166">
        <v>1375</v>
      </c>
      <c r="E11" s="166">
        <v>1717</v>
      </c>
      <c r="F11" s="14"/>
      <c r="G11" s="14"/>
      <c r="H11" s="14"/>
      <c r="I11" s="14"/>
    </row>
    <row r="12" spans="2:9" s="98" customFormat="1" ht="14" hidden="1" customHeight="1" outlineLevel="1" x14ac:dyDescent="0.2">
      <c r="B12" s="99" t="s">
        <v>291</v>
      </c>
      <c r="C12" s="166">
        <v>6415</v>
      </c>
      <c r="D12" s="166">
        <v>63</v>
      </c>
      <c r="E12" s="166">
        <v>400</v>
      </c>
      <c r="F12" s="14"/>
      <c r="G12" s="14"/>
      <c r="H12" s="14"/>
      <c r="I12" s="14"/>
    </row>
    <row r="13" spans="2:9" s="98" customFormat="1" ht="14" hidden="1" customHeight="1" outlineLevel="1" x14ac:dyDescent="0.2">
      <c r="B13" s="99" t="s">
        <v>292</v>
      </c>
      <c r="C13" s="166">
        <v>426</v>
      </c>
      <c r="D13" s="167" t="s">
        <v>100</v>
      </c>
      <c r="E13" s="167" t="s">
        <v>100</v>
      </c>
      <c r="F13" s="14"/>
      <c r="G13" s="14"/>
      <c r="H13" s="14"/>
      <c r="I13" s="14"/>
    </row>
    <row r="14" spans="2:9" s="98" customFormat="1" ht="14" hidden="1" customHeight="1" outlineLevel="1" x14ac:dyDescent="0.2">
      <c r="B14" s="99" t="s">
        <v>293</v>
      </c>
      <c r="C14" s="166">
        <v>12170</v>
      </c>
      <c r="D14" s="166">
        <v>886</v>
      </c>
      <c r="E14" s="166">
        <v>597</v>
      </c>
      <c r="F14" s="14"/>
      <c r="G14" s="14"/>
      <c r="H14" s="14"/>
      <c r="I14" s="14"/>
    </row>
    <row r="15" spans="2:9" s="98" customFormat="1" ht="14" hidden="1" customHeight="1" outlineLevel="1" x14ac:dyDescent="0.2">
      <c r="B15" s="99" t="s">
        <v>294</v>
      </c>
      <c r="C15" s="166">
        <v>13770</v>
      </c>
      <c r="D15" s="166">
        <v>756</v>
      </c>
      <c r="E15" s="166">
        <v>168</v>
      </c>
      <c r="F15" s="14"/>
      <c r="G15" s="14"/>
      <c r="H15" s="14"/>
      <c r="I15" s="14"/>
    </row>
    <row r="16" spans="2:9" s="98" customFormat="1" ht="14" hidden="1" customHeight="1" outlineLevel="1" x14ac:dyDescent="0.2">
      <c r="B16" s="99" t="s">
        <v>295</v>
      </c>
      <c r="C16" s="166">
        <v>8004</v>
      </c>
      <c r="D16" s="166">
        <v>473</v>
      </c>
      <c r="E16" s="166">
        <v>336</v>
      </c>
      <c r="F16" s="14"/>
      <c r="G16" s="14"/>
      <c r="H16" s="14"/>
      <c r="I16" s="14"/>
    </row>
    <row r="17" spans="2:9" s="98" customFormat="1" ht="14" hidden="1" customHeight="1" outlineLevel="1" x14ac:dyDescent="0.2">
      <c r="B17" s="99" t="s">
        <v>296</v>
      </c>
      <c r="C17" s="166">
        <v>6787</v>
      </c>
      <c r="D17" s="166">
        <v>281</v>
      </c>
      <c r="E17" s="166">
        <v>374</v>
      </c>
      <c r="F17" s="14"/>
      <c r="G17" s="14"/>
      <c r="H17" s="14"/>
      <c r="I17" s="14"/>
    </row>
    <row r="18" spans="2:9" s="98" customFormat="1" ht="14" hidden="1" customHeight="1" outlineLevel="1" x14ac:dyDescent="0.2">
      <c r="B18" s="99" t="s">
        <v>297</v>
      </c>
      <c r="C18" s="166">
        <v>6345</v>
      </c>
      <c r="D18" s="166">
        <v>583</v>
      </c>
      <c r="E18" s="166">
        <v>274</v>
      </c>
      <c r="F18" s="14"/>
      <c r="G18" s="14"/>
      <c r="H18" s="14"/>
      <c r="I18" s="14"/>
    </row>
    <row r="19" spans="2:9" s="98" customFormat="1" ht="14" hidden="1" customHeight="1" outlineLevel="1" x14ac:dyDescent="0.2">
      <c r="B19" s="99" t="s">
        <v>298</v>
      </c>
      <c r="C19" s="166">
        <v>3112</v>
      </c>
      <c r="D19" s="166">
        <v>186</v>
      </c>
      <c r="E19" s="166">
        <v>87</v>
      </c>
      <c r="F19" s="14"/>
      <c r="G19" s="14"/>
      <c r="H19" s="14"/>
      <c r="I19" s="14"/>
    </row>
    <row r="20" spans="2:9" s="98" customFormat="1" ht="14" hidden="1" customHeight="1" outlineLevel="1" x14ac:dyDescent="0.2">
      <c r="B20" s="99" t="s">
        <v>299</v>
      </c>
      <c r="C20" s="166">
        <v>941</v>
      </c>
      <c r="D20" s="166">
        <v>2</v>
      </c>
      <c r="E20" s="167" t="s">
        <v>100</v>
      </c>
      <c r="F20" s="14"/>
      <c r="G20" s="14"/>
      <c r="H20" s="14"/>
      <c r="I20" s="14"/>
    </row>
    <row r="21" spans="2:9" s="98" customFormat="1" ht="14" hidden="1" customHeight="1" outlineLevel="1" x14ac:dyDescent="0.2">
      <c r="B21" s="99" t="s">
        <v>300</v>
      </c>
      <c r="C21" s="166">
        <v>7075</v>
      </c>
      <c r="D21" s="166">
        <v>351</v>
      </c>
      <c r="E21" s="166">
        <v>350</v>
      </c>
      <c r="F21" s="14"/>
      <c r="G21" s="14"/>
      <c r="H21" s="14"/>
      <c r="I21" s="14"/>
    </row>
    <row r="22" spans="2:9" s="98" customFormat="1" ht="14" hidden="1" customHeight="1" outlineLevel="1" x14ac:dyDescent="0.2">
      <c r="B22" s="99" t="s">
        <v>301</v>
      </c>
      <c r="C22" s="166">
        <v>7306</v>
      </c>
      <c r="D22" s="166">
        <v>808</v>
      </c>
      <c r="E22" s="166">
        <v>13</v>
      </c>
      <c r="F22" s="14"/>
      <c r="G22" s="14"/>
      <c r="H22" s="14"/>
      <c r="I22" s="14"/>
    </row>
    <row r="23" spans="2:9" s="98" customFormat="1" ht="14" hidden="1" customHeight="1" outlineLevel="1" x14ac:dyDescent="0.2">
      <c r="B23" s="99" t="s">
        <v>302</v>
      </c>
      <c r="C23" s="166">
        <v>17274</v>
      </c>
      <c r="D23" s="166">
        <v>1529</v>
      </c>
      <c r="E23" s="166">
        <v>707</v>
      </c>
      <c r="F23" s="14"/>
      <c r="G23" s="14"/>
      <c r="H23" s="14"/>
      <c r="I23" s="14"/>
    </row>
    <row r="24" spans="2:9" s="98" customFormat="1" ht="14" hidden="1" customHeight="1" outlineLevel="1" x14ac:dyDescent="0.2">
      <c r="B24" s="99" t="s">
        <v>303</v>
      </c>
      <c r="C24" s="166">
        <v>12283</v>
      </c>
      <c r="D24" s="166">
        <v>975</v>
      </c>
      <c r="E24" s="166">
        <v>881</v>
      </c>
      <c r="F24" s="14"/>
      <c r="G24" s="14"/>
      <c r="H24" s="14"/>
      <c r="I24" s="14"/>
    </row>
    <row r="25" spans="2:9" s="98" customFormat="1" ht="14" hidden="1" customHeight="1" outlineLevel="1" x14ac:dyDescent="0.2">
      <c r="B25" s="99" t="s">
        <v>304</v>
      </c>
      <c r="C25" s="166">
        <v>4471</v>
      </c>
      <c r="D25" s="166">
        <v>784</v>
      </c>
      <c r="E25" s="166">
        <v>328</v>
      </c>
      <c r="F25" s="14"/>
      <c r="G25" s="14"/>
      <c r="H25" s="14"/>
      <c r="I25" s="14"/>
    </row>
    <row r="26" spans="2:9" s="98" customFormat="1" ht="14" hidden="1" customHeight="1" outlineLevel="1" x14ac:dyDescent="0.2">
      <c r="B26" s="99" t="s">
        <v>305</v>
      </c>
      <c r="C26" s="166">
        <v>25179</v>
      </c>
      <c r="D26" s="166">
        <v>1579</v>
      </c>
      <c r="E26" s="166">
        <v>1347</v>
      </c>
      <c r="F26" s="14"/>
      <c r="G26" s="14"/>
      <c r="H26" s="14"/>
      <c r="I26" s="14"/>
    </row>
    <row r="27" spans="2:9" s="98" customFormat="1" ht="14" hidden="1" customHeight="1" outlineLevel="1" x14ac:dyDescent="0.2">
      <c r="B27" s="99" t="s">
        <v>306</v>
      </c>
      <c r="C27" s="166">
        <v>7763</v>
      </c>
      <c r="D27" s="166">
        <v>175</v>
      </c>
      <c r="E27" s="166">
        <v>254</v>
      </c>
      <c r="F27" s="14"/>
      <c r="G27" s="14"/>
      <c r="H27" s="14"/>
      <c r="I27" s="14"/>
    </row>
    <row r="28" spans="2:9" s="98" customFormat="1" ht="14" hidden="1" customHeight="1" outlineLevel="1" x14ac:dyDescent="0.2">
      <c r="B28" s="99" t="s">
        <v>307</v>
      </c>
      <c r="C28" s="166">
        <v>10512</v>
      </c>
      <c r="D28" s="166">
        <v>478</v>
      </c>
      <c r="E28" s="166">
        <v>248</v>
      </c>
      <c r="F28" s="14"/>
      <c r="G28" s="14"/>
      <c r="H28" s="14"/>
      <c r="I28" s="14"/>
    </row>
    <row r="29" spans="2:9" s="98" customFormat="1" ht="14" hidden="1" customHeight="1" outlineLevel="1" x14ac:dyDescent="0.2">
      <c r="B29" s="99" t="s">
        <v>308</v>
      </c>
      <c r="C29" s="166">
        <v>9108</v>
      </c>
      <c r="D29" s="166">
        <v>660</v>
      </c>
      <c r="E29" s="166">
        <v>546</v>
      </c>
      <c r="F29" s="14"/>
      <c r="G29" s="14"/>
      <c r="H29" s="14"/>
      <c r="I29" s="14"/>
    </row>
    <row r="30" spans="2:9" s="98" customFormat="1" ht="14" hidden="1" customHeight="1" outlineLevel="1" x14ac:dyDescent="0.2">
      <c r="B30" s="99" t="s">
        <v>309</v>
      </c>
      <c r="C30" s="166">
        <v>23543</v>
      </c>
      <c r="D30" s="166">
        <v>670</v>
      </c>
      <c r="E30" s="166">
        <v>1200</v>
      </c>
      <c r="F30" s="14"/>
      <c r="G30" s="14"/>
      <c r="H30" s="14"/>
      <c r="I30" s="14"/>
    </row>
    <row r="31" spans="2:9" s="98" customFormat="1" ht="14" hidden="1" customHeight="1" outlineLevel="1" x14ac:dyDescent="0.2">
      <c r="B31" s="99" t="s">
        <v>310</v>
      </c>
      <c r="C31" s="166">
        <v>2978</v>
      </c>
      <c r="D31" s="166">
        <v>158</v>
      </c>
      <c r="E31" s="166">
        <v>42</v>
      </c>
      <c r="F31" s="14"/>
      <c r="G31" s="14"/>
      <c r="H31" s="14"/>
      <c r="I31" s="14"/>
    </row>
    <row r="32" spans="2:9" s="98" customFormat="1" ht="14" hidden="1" customHeight="1" outlineLevel="1" x14ac:dyDescent="0.2">
      <c r="B32" s="99" t="s">
        <v>311</v>
      </c>
      <c r="C32" s="166">
        <v>7828</v>
      </c>
      <c r="D32" s="166">
        <v>420</v>
      </c>
      <c r="E32" s="166">
        <v>81</v>
      </c>
      <c r="F32" s="14"/>
      <c r="G32" s="14"/>
      <c r="H32" s="14"/>
      <c r="I32" s="14"/>
    </row>
    <row r="33" spans="2:9" s="98" customFormat="1" ht="14" hidden="1" customHeight="1" outlineLevel="1" x14ac:dyDescent="0.2">
      <c r="B33" s="99" t="s">
        <v>312</v>
      </c>
      <c r="C33" s="166">
        <v>3146</v>
      </c>
      <c r="D33" s="166">
        <v>57</v>
      </c>
      <c r="E33" s="166">
        <v>103</v>
      </c>
      <c r="F33" s="14"/>
      <c r="G33" s="14"/>
      <c r="H33" s="14"/>
      <c r="I33" s="14"/>
    </row>
    <row r="34" spans="2:9" s="98" customFormat="1" ht="14" hidden="1" customHeight="1" outlineLevel="1" x14ac:dyDescent="0.2">
      <c r="B34" s="99" t="s">
        <v>313</v>
      </c>
      <c r="C34" s="166">
        <v>6945</v>
      </c>
      <c r="D34" s="166">
        <v>289</v>
      </c>
      <c r="E34" s="166">
        <v>399</v>
      </c>
      <c r="F34" s="14"/>
      <c r="G34" s="14"/>
      <c r="H34" s="14"/>
      <c r="I34" s="14"/>
    </row>
    <row r="35" spans="2:9" s="1" customFormat="1" ht="14" customHeight="1" collapsed="1" x14ac:dyDescent="0.3">
      <c r="B35" s="100" t="s">
        <v>57</v>
      </c>
      <c r="C35" s="18">
        <v>5448</v>
      </c>
      <c r="D35" s="18">
        <v>99</v>
      </c>
      <c r="E35" s="18">
        <v>115</v>
      </c>
      <c r="F35" s="78"/>
      <c r="G35" s="78"/>
      <c r="H35" s="78"/>
    </row>
    <row r="36" spans="2:9" s="1" customFormat="1" ht="14" customHeight="1" x14ac:dyDescent="0.3">
      <c r="B36" s="100" t="s">
        <v>58</v>
      </c>
      <c r="C36" s="18">
        <v>15749</v>
      </c>
      <c r="D36" s="18">
        <v>936</v>
      </c>
      <c r="E36" s="18">
        <v>633</v>
      </c>
      <c r="F36" s="77"/>
      <c r="G36" s="77"/>
      <c r="H36" s="78"/>
    </row>
    <row r="37" spans="2:9" s="1" customFormat="1" ht="14" customHeight="1" x14ac:dyDescent="0.3">
      <c r="B37" s="102" t="s">
        <v>49</v>
      </c>
      <c r="C37" s="18">
        <v>53300</v>
      </c>
      <c r="D37" s="18">
        <v>3155</v>
      </c>
      <c r="E37" s="18">
        <v>2443</v>
      </c>
      <c r="F37" s="77"/>
      <c r="G37" s="77"/>
      <c r="H37" s="77"/>
    </row>
    <row r="38" spans="2:9" s="1" customFormat="1" ht="14" customHeight="1" x14ac:dyDescent="0.3">
      <c r="B38" s="100" t="s">
        <v>50</v>
      </c>
      <c r="C38" s="18">
        <f>+C39+C40+C41</f>
        <v>216753</v>
      </c>
      <c r="D38" s="18">
        <f t="shared" ref="D38:E38" si="0">+D39+D40+D41</f>
        <v>7024</v>
      </c>
      <c r="E38" s="18">
        <f t="shared" si="0"/>
        <v>8652</v>
      </c>
      <c r="F38" s="77"/>
      <c r="G38" s="77"/>
      <c r="H38" s="77"/>
    </row>
    <row r="39" spans="2:9" s="1" customFormat="1" ht="14" hidden="1" customHeight="1" outlineLevel="1" x14ac:dyDescent="0.3">
      <c r="B39" s="99" t="s">
        <v>314</v>
      </c>
      <c r="C39" s="166">
        <v>17075</v>
      </c>
      <c r="D39" s="166">
        <v>634</v>
      </c>
      <c r="E39" s="166">
        <v>2255</v>
      </c>
    </row>
    <row r="40" spans="2:9" s="1" customFormat="1" ht="14" hidden="1" customHeight="1" outlineLevel="1" x14ac:dyDescent="0.3">
      <c r="B40" s="99" t="s">
        <v>315</v>
      </c>
      <c r="C40" s="166">
        <v>53801</v>
      </c>
      <c r="D40" s="166">
        <v>2297</v>
      </c>
      <c r="E40" s="166">
        <v>2433</v>
      </c>
    </row>
    <row r="41" spans="2:9" s="1" customFormat="1" ht="14" hidden="1" customHeight="1" outlineLevel="1" x14ac:dyDescent="0.3">
      <c r="B41" s="99" t="s">
        <v>316</v>
      </c>
      <c r="C41" s="166">
        <v>145877</v>
      </c>
      <c r="D41" s="166">
        <v>4093</v>
      </c>
      <c r="E41" s="166">
        <v>3964</v>
      </c>
    </row>
    <row r="42" spans="2:9" ht="14" customHeight="1" collapsed="1" x14ac:dyDescent="0.2">
      <c r="B42" s="10" t="s">
        <v>51</v>
      </c>
      <c r="C42" s="18">
        <v>64817</v>
      </c>
      <c r="D42" s="18">
        <v>3677</v>
      </c>
      <c r="E42" s="18">
        <v>3174</v>
      </c>
    </row>
    <row r="43" spans="2:9" ht="14" customHeight="1" x14ac:dyDescent="0.2">
      <c r="B43" s="10" t="s">
        <v>52</v>
      </c>
      <c r="C43" s="18">
        <v>47732</v>
      </c>
      <c r="D43" s="18">
        <v>2150</v>
      </c>
      <c r="E43" s="18">
        <v>1461</v>
      </c>
    </row>
    <row r="44" spans="2:9" ht="14" customHeight="1" x14ac:dyDescent="0.2">
      <c r="B44" s="10" t="s">
        <v>61</v>
      </c>
      <c r="C44" s="18">
        <v>40036</v>
      </c>
      <c r="D44" s="18">
        <v>3004</v>
      </c>
      <c r="E44" s="18">
        <v>10613</v>
      </c>
    </row>
    <row r="45" spans="2:9" ht="14" customHeight="1" x14ac:dyDescent="0.2">
      <c r="B45" s="10" t="s">
        <v>60</v>
      </c>
      <c r="C45" s="18">
        <v>48461</v>
      </c>
      <c r="D45" s="18">
        <v>694</v>
      </c>
      <c r="E45" s="18">
        <v>6095</v>
      </c>
    </row>
    <row r="46" spans="2:9" ht="14" customHeight="1" x14ac:dyDescent="0.2">
      <c r="B46" s="10" t="s">
        <v>59</v>
      </c>
      <c r="C46" s="18">
        <v>4162</v>
      </c>
      <c r="D46" s="18">
        <v>169</v>
      </c>
      <c r="E46" s="18">
        <v>198</v>
      </c>
    </row>
    <row r="47" spans="2:9" ht="14" customHeight="1" x14ac:dyDescent="0.2">
      <c r="B47" s="10" t="s">
        <v>62</v>
      </c>
      <c r="C47" s="18">
        <v>49238</v>
      </c>
      <c r="D47" s="18">
        <v>1948</v>
      </c>
      <c r="E47" s="18">
        <v>3292</v>
      </c>
    </row>
    <row r="48" spans="2:9" ht="14" customHeight="1" x14ac:dyDescent="0.2">
      <c r="B48" s="10" t="s">
        <v>63</v>
      </c>
      <c r="C48" s="18">
        <v>74790</v>
      </c>
      <c r="D48" s="18">
        <v>841</v>
      </c>
      <c r="E48" s="18">
        <v>3608</v>
      </c>
    </row>
    <row r="49" spans="2:5" ht="14" customHeight="1" x14ac:dyDescent="0.2">
      <c r="B49" s="10" t="s">
        <v>69</v>
      </c>
      <c r="C49" s="18">
        <v>2375</v>
      </c>
      <c r="D49" s="18">
        <v>578</v>
      </c>
      <c r="E49" s="18">
        <v>738</v>
      </c>
    </row>
    <row r="50" spans="2:5" ht="14" customHeight="1" x14ac:dyDescent="0.2">
      <c r="B50" s="10" t="s">
        <v>64</v>
      </c>
      <c r="C50" s="18">
        <v>12830</v>
      </c>
      <c r="D50" s="18">
        <v>2712</v>
      </c>
      <c r="E50" s="18">
        <v>1444</v>
      </c>
    </row>
    <row r="51" spans="2:5" ht="14" customHeight="1" x14ac:dyDescent="0.2">
      <c r="B51" s="10" t="s">
        <v>65</v>
      </c>
      <c r="C51" s="18">
        <v>77314</v>
      </c>
      <c r="D51" s="18">
        <v>7008</v>
      </c>
      <c r="E51" s="18">
        <v>9714</v>
      </c>
    </row>
    <row r="52" spans="2:5" ht="14" customHeight="1" x14ac:dyDescent="0.2">
      <c r="B52" s="10" t="s">
        <v>66</v>
      </c>
      <c r="C52" s="18">
        <v>5141</v>
      </c>
      <c r="D52" s="18">
        <v>379</v>
      </c>
      <c r="E52" s="18">
        <v>280</v>
      </c>
    </row>
    <row r="53" spans="2:5" ht="14" customHeight="1" x14ac:dyDescent="0.2">
      <c r="B53" s="10" t="s">
        <v>67</v>
      </c>
      <c r="C53" s="18">
        <v>13007</v>
      </c>
      <c r="D53" s="18">
        <v>1269</v>
      </c>
      <c r="E53" s="18">
        <v>1014</v>
      </c>
    </row>
    <row r="54" spans="2:5" ht="14" customHeight="1" x14ac:dyDescent="0.2">
      <c r="B54" s="86" t="s">
        <v>68</v>
      </c>
      <c r="C54" s="169">
        <v>11</v>
      </c>
      <c r="D54" s="170" t="s">
        <v>100</v>
      </c>
      <c r="E54" s="170" t="s">
        <v>100</v>
      </c>
    </row>
    <row r="55" spans="2:5" ht="8.25" customHeight="1" x14ac:dyDescent="0.2"/>
    <row r="56" spans="2:5" ht="22.5" customHeight="1" x14ac:dyDescent="0.2">
      <c r="B56" s="190" t="s">
        <v>133</v>
      </c>
      <c r="C56" s="190"/>
      <c r="D56" s="190"/>
      <c r="E56" s="190"/>
    </row>
    <row r="57" spans="2:5" ht="17.25"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56"/>
  <sheetViews>
    <sheetView workbookViewId="0"/>
  </sheetViews>
  <sheetFormatPr defaultColWidth="9.1796875" defaultRowHeight="10" outlineLevelRow="1" x14ac:dyDescent="0.2"/>
  <cols>
    <col min="1" max="1" width="3.1796875" style="22" customWidth="1"/>
    <col min="2" max="2" width="56.81640625" style="22" customWidth="1"/>
    <col min="3" max="4" width="12.81640625" style="23" customWidth="1"/>
    <col min="5" max="5" width="12.1796875" style="23" customWidth="1"/>
    <col min="6" max="156" width="9.1796875" style="22"/>
    <col min="157" max="157" width="51.1796875" style="22" customWidth="1"/>
    <col min="158" max="165" width="9.81640625" style="22" customWidth="1"/>
    <col min="166" max="412" width="9.1796875" style="22"/>
    <col min="413" max="413" width="51.1796875" style="22" customWidth="1"/>
    <col min="414" max="421" width="9.81640625" style="22" customWidth="1"/>
    <col min="422" max="668" width="9.1796875" style="22"/>
    <col min="669" max="669" width="51.1796875" style="22" customWidth="1"/>
    <col min="670" max="677" width="9.81640625" style="22" customWidth="1"/>
    <col min="678" max="924" width="9.1796875" style="22"/>
    <col min="925" max="925" width="51.1796875" style="22" customWidth="1"/>
    <col min="926" max="933" width="9.81640625" style="22" customWidth="1"/>
    <col min="934" max="1180" width="9.1796875" style="22"/>
    <col min="1181" max="1181" width="51.1796875" style="22" customWidth="1"/>
    <col min="1182" max="1189" width="9.81640625" style="22" customWidth="1"/>
    <col min="1190" max="1436" width="9.1796875" style="22"/>
    <col min="1437" max="1437" width="51.1796875" style="22" customWidth="1"/>
    <col min="1438" max="1445" width="9.81640625" style="22" customWidth="1"/>
    <col min="1446" max="1692" width="9.1796875" style="22"/>
    <col min="1693" max="1693" width="51.1796875" style="22" customWidth="1"/>
    <col min="1694" max="1701" width="9.81640625" style="22" customWidth="1"/>
    <col min="1702" max="1948" width="9.1796875" style="22"/>
    <col min="1949" max="1949" width="51.1796875" style="22" customWidth="1"/>
    <col min="1950" max="1957" width="9.81640625" style="22" customWidth="1"/>
    <col min="1958" max="2204" width="9.1796875" style="22"/>
    <col min="2205" max="2205" width="51.1796875" style="22" customWidth="1"/>
    <col min="2206" max="2213" width="9.81640625" style="22" customWidth="1"/>
    <col min="2214" max="2460" width="9.1796875" style="22"/>
    <col min="2461" max="2461" width="51.1796875" style="22" customWidth="1"/>
    <col min="2462" max="2469" width="9.81640625" style="22" customWidth="1"/>
    <col min="2470" max="2716" width="9.1796875" style="22"/>
    <col min="2717" max="2717" width="51.1796875" style="22" customWidth="1"/>
    <col min="2718" max="2725" width="9.81640625" style="22" customWidth="1"/>
    <col min="2726" max="2972" width="9.1796875" style="22"/>
    <col min="2973" max="2973" width="51.1796875" style="22" customWidth="1"/>
    <col min="2974" max="2981" width="9.81640625" style="22" customWidth="1"/>
    <col min="2982" max="3228" width="9.1796875" style="22"/>
    <col min="3229" max="3229" width="51.1796875" style="22" customWidth="1"/>
    <col min="3230" max="3237" width="9.81640625" style="22" customWidth="1"/>
    <col min="3238" max="3484" width="9.1796875" style="22"/>
    <col min="3485" max="3485" width="51.1796875" style="22" customWidth="1"/>
    <col min="3486" max="3493" width="9.81640625" style="22" customWidth="1"/>
    <col min="3494" max="3740" width="9.1796875" style="22"/>
    <col min="3741" max="3741" width="51.1796875" style="22" customWidth="1"/>
    <col min="3742" max="3749" width="9.81640625" style="22" customWidth="1"/>
    <col min="3750" max="3996" width="9.1796875" style="22"/>
    <col min="3997" max="3997" width="51.1796875" style="22" customWidth="1"/>
    <col min="3998" max="4005" width="9.81640625" style="22" customWidth="1"/>
    <col min="4006" max="4252" width="9.1796875" style="22"/>
    <col min="4253" max="4253" width="51.1796875" style="22" customWidth="1"/>
    <col min="4254" max="4261" width="9.81640625" style="22" customWidth="1"/>
    <col min="4262" max="4508" width="9.1796875" style="22"/>
    <col min="4509" max="4509" width="51.1796875" style="22" customWidth="1"/>
    <col min="4510" max="4517" width="9.81640625" style="22" customWidth="1"/>
    <col min="4518" max="4764" width="9.1796875" style="22"/>
    <col min="4765" max="4765" width="51.1796875" style="22" customWidth="1"/>
    <col min="4766" max="4773" width="9.81640625" style="22" customWidth="1"/>
    <col min="4774" max="5020" width="9.1796875" style="22"/>
    <col min="5021" max="5021" width="51.1796875" style="22" customWidth="1"/>
    <col min="5022" max="5029" width="9.81640625" style="22" customWidth="1"/>
    <col min="5030" max="5276" width="9.1796875" style="22"/>
    <col min="5277" max="5277" width="51.1796875" style="22" customWidth="1"/>
    <col min="5278" max="5285" width="9.81640625" style="22" customWidth="1"/>
    <col min="5286" max="5532" width="9.1796875" style="22"/>
    <col min="5533" max="5533" width="51.1796875" style="22" customWidth="1"/>
    <col min="5534" max="5541" width="9.81640625" style="22" customWidth="1"/>
    <col min="5542" max="5788" width="9.1796875" style="22"/>
    <col min="5789" max="5789" width="51.1796875" style="22" customWidth="1"/>
    <col min="5790" max="5797" width="9.81640625" style="22" customWidth="1"/>
    <col min="5798" max="6044" width="9.1796875" style="22"/>
    <col min="6045" max="6045" width="51.1796875" style="22" customWidth="1"/>
    <col min="6046" max="6053" width="9.81640625" style="22" customWidth="1"/>
    <col min="6054" max="6300" width="9.1796875" style="22"/>
    <col min="6301" max="6301" width="51.1796875" style="22" customWidth="1"/>
    <col min="6302" max="6309" width="9.81640625" style="22" customWidth="1"/>
    <col min="6310" max="6556" width="9.1796875" style="22"/>
    <col min="6557" max="6557" width="51.1796875" style="22" customWidth="1"/>
    <col min="6558" max="6565" width="9.81640625" style="22" customWidth="1"/>
    <col min="6566" max="6812" width="9.1796875" style="22"/>
    <col min="6813" max="6813" width="51.1796875" style="22" customWidth="1"/>
    <col min="6814" max="6821" width="9.81640625" style="22" customWidth="1"/>
    <col min="6822" max="7068" width="9.1796875" style="22"/>
    <col min="7069" max="7069" width="51.1796875" style="22" customWidth="1"/>
    <col min="7070" max="7077" width="9.81640625" style="22" customWidth="1"/>
    <col min="7078" max="7324" width="9.1796875" style="22"/>
    <col min="7325" max="7325" width="51.1796875" style="22" customWidth="1"/>
    <col min="7326" max="7333" width="9.81640625" style="22" customWidth="1"/>
    <col min="7334" max="7580" width="9.1796875" style="22"/>
    <col min="7581" max="7581" width="51.1796875" style="22" customWidth="1"/>
    <col min="7582" max="7589" width="9.81640625" style="22" customWidth="1"/>
    <col min="7590" max="7836" width="9.1796875" style="22"/>
    <col min="7837" max="7837" width="51.1796875" style="22" customWidth="1"/>
    <col min="7838" max="7845" width="9.81640625" style="22" customWidth="1"/>
    <col min="7846" max="8092" width="9.1796875" style="22"/>
    <col min="8093" max="8093" width="51.1796875" style="22" customWidth="1"/>
    <col min="8094" max="8101" width="9.81640625" style="22" customWidth="1"/>
    <col min="8102" max="8348" width="9.1796875" style="22"/>
    <col min="8349" max="8349" width="51.1796875" style="22" customWidth="1"/>
    <col min="8350" max="8357" width="9.81640625" style="22" customWidth="1"/>
    <col min="8358" max="8604" width="9.1796875" style="22"/>
    <col min="8605" max="8605" width="51.1796875" style="22" customWidth="1"/>
    <col min="8606" max="8613" width="9.81640625" style="22" customWidth="1"/>
    <col min="8614" max="8860" width="9.1796875" style="22"/>
    <col min="8861" max="8861" width="51.1796875" style="22" customWidth="1"/>
    <col min="8862" max="8869" width="9.81640625" style="22" customWidth="1"/>
    <col min="8870" max="9116" width="9.1796875" style="22"/>
    <col min="9117" max="9117" width="51.1796875" style="22" customWidth="1"/>
    <col min="9118" max="9125" width="9.81640625" style="22" customWidth="1"/>
    <col min="9126" max="9372" width="9.1796875" style="22"/>
    <col min="9373" max="9373" width="51.1796875" style="22" customWidth="1"/>
    <col min="9374" max="9381" width="9.81640625" style="22" customWidth="1"/>
    <col min="9382" max="9628" width="9.1796875" style="22"/>
    <col min="9629" max="9629" width="51.1796875" style="22" customWidth="1"/>
    <col min="9630" max="9637" width="9.81640625" style="22" customWidth="1"/>
    <col min="9638" max="9884" width="9.1796875" style="22"/>
    <col min="9885" max="9885" width="51.1796875" style="22" customWidth="1"/>
    <col min="9886" max="9893" width="9.81640625" style="22" customWidth="1"/>
    <col min="9894" max="10140" width="9.1796875" style="22"/>
    <col min="10141" max="10141" width="51.1796875" style="22" customWidth="1"/>
    <col min="10142" max="10149" width="9.81640625" style="22" customWidth="1"/>
    <col min="10150" max="10396" width="9.1796875" style="22"/>
    <col min="10397" max="10397" width="51.1796875" style="22" customWidth="1"/>
    <col min="10398" max="10405" width="9.81640625" style="22" customWidth="1"/>
    <col min="10406" max="10652" width="9.1796875" style="22"/>
    <col min="10653" max="10653" width="51.1796875" style="22" customWidth="1"/>
    <col min="10654" max="10661" width="9.81640625" style="22" customWidth="1"/>
    <col min="10662" max="10908" width="9.1796875" style="22"/>
    <col min="10909" max="10909" width="51.1796875" style="22" customWidth="1"/>
    <col min="10910" max="10917" width="9.81640625" style="22" customWidth="1"/>
    <col min="10918" max="11164" width="9.1796875" style="22"/>
    <col min="11165" max="11165" width="51.1796875" style="22" customWidth="1"/>
    <col min="11166" max="11173" width="9.81640625" style="22" customWidth="1"/>
    <col min="11174" max="11420" width="9.1796875" style="22"/>
    <col min="11421" max="11421" width="51.1796875" style="22" customWidth="1"/>
    <col min="11422" max="11429" width="9.81640625" style="22" customWidth="1"/>
    <col min="11430" max="11676" width="9.1796875" style="22"/>
    <col min="11677" max="11677" width="51.1796875" style="22" customWidth="1"/>
    <col min="11678" max="11685" width="9.81640625" style="22" customWidth="1"/>
    <col min="11686" max="11932" width="9.1796875" style="22"/>
    <col min="11933" max="11933" width="51.1796875" style="22" customWidth="1"/>
    <col min="11934" max="11941" width="9.81640625" style="22" customWidth="1"/>
    <col min="11942" max="12188" width="9.1796875" style="22"/>
    <col min="12189" max="12189" width="51.1796875" style="22" customWidth="1"/>
    <col min="12190" max="12197" width="9.81640625" style="22" customWidth="1"/>
    <col min="12198" max="12444" width="9.1796875" style="22"/>
    <col min="12445" max="12445" width="51.1796875" style="22" customWidth="1"/>
    <col min="12446" max="12453" width="9.81640625" style="22" customWidth="1"/>
    <col min="12454" max="12700" width="9.1796875" style="22"/>
    <col min="12701" max="12701" width="51.1796875" style="22" customWidth="1"/>
    <col min="12702" max="12709" width="9.81640625" style="22" customWidth="1"/>
    <col min="12710" max="12956" width="9.1796875" style="22"/>
    <col min="12957" max="12957" width="51.1796875" style="22" customWidth="1"/>
    <col min="12958" max="12965" width="9.81640625" style="22" customWidth="1"/>
    <col min="12966" max="13212" width="9.1796875" style="22"/>
    <col min="13213" max="13213" width="51.1796875" style="22" customWidth="1"/>
    <col min="13214" max="13221" width="9.81640625" style="22" customWidth="1"/>
    <col min="13222" max="13468" width="9.1796875" style="22"/>
    <col min="13469" max="13469" width="51.1796875" style="22" customWidth="1"/>
    <col min="13470" max="13477" width="9.81640625" style="22" customWidth="1"/>
    <col min="13478" max="13724" width="9.1796875" style="22"/>
    <col min="13725" max="13725" width="51.1796875" style="22" customWidth="1"/>
    <col min="13726" max="13733" width="9.81640625" style="22" customWidth="1"/>
    <col min="13734" max="13980" width="9.1796875" style="22"/>
    <col min="13981" max="13981" width="51.1796875" style="22" customWidth="1"/>
    <col min="13982" max="13989" width="9.81640625" style="22" customWidth="1"/>
    <col min="13990" max="14236" width="9.1796875" style="22"/>
    <col min="14237" max="14237" width="51.1796875" style="22" customWidth="1"/>
    <col min="14238" max="14245" width="9.81640625" style="22" customWidth="1"/>
    <col min="14246" max="14492" width="9.1796875" style="22"/>
    <col min="14493" max="14493" width="51.1796875" style="22" customWidth="1"/>
    <col min="14494" max="14501" width="9.81640625" style="22" customWidth="1"/>
    <col min="14502" max="14748" width="9.1796875" style="22"/>
    <col min="14749" max="14749" width="51.1796875" style="22" customWidth="1"/>
    <col min="14750" max="14757" width="9.81640625" style="22" customWidth="1"/>
    <col min="14758" max="15004" width="9.1796875" style="22"/>
    <col min="15005" max="15005" width="51.1796875" style="22" customWidth="1"/>
    <col min="15006" max="15013" width="9.81640625" style="22" customWidth="1"/>
    <col min="15014" max="15260" width="9.1796875" style="22"/>
    <col min="15261" max="15261" width="51.1796875" style="22" customWidth="1"/>
    <col min="15262" max="15269" width="9.81640625" style="22" customWidth="1"/>
    <col min="15270" max="15516" width="9.1796875" style="22"/>
    <col min="15517" max="15517" width="51.1796875" style="22" customWidth="1"/>
    <col min="15518" max="15525" width="9.81640625" style="22" customWidth="1"/>
    <col min="15526" max="15772" width="9.1796875" style="22"/>
    <col min="15773" max="15773" width="51.1796875" style="22" customWidth="1"/>
    <col min="15774" max="15781" width="9.81640625" style="22" customWidth="1"/>
    <col min="15782" max="16028" width="9.1796875" style="22"/>
    <col min="16029" max="16029" width="51.1796875" style="22" customWidth="1"/>
    <col min="16030" max="16037" width="9.81640625" style="22" customWidth="1"/>
    <col min="16038" max="16384" width="9.1796875" style="22"/>
  </cols>
  <sheetData>
    <row r="1" spans="2:9" s="1" customFormat="1" ht="17.25" customHeight="1" x14ac:dyDescent="0.3">
      <c r="B1" s="40"/>
      <c r="C1" s="41"/>
      <c r="D1" s="42"/>
      <c r="E1" s="36" t="s">
        <v>188</v>
      </c>
    </row>
    <row r="2" spans="2:9" s="1" customFormat="1" ht="27.75" customHeight="1" x14ac:dyDescent="0.3">
      <c r="B2" s="181" t="s">
        <v>187</v>
      </c>
      <c r="C2" s="181"/>
      <c r="D2" s="181"/>
      <c r="E2" s="181"/>
    </row>
    <row r="3" spans="2:9" s="1" customFormat="1" ht="15.75" customHeight="1" x14ac:dyDescent="0.3">
      <c r="B3" s="182">
        <v>2021</v>
      </c>
      <c r="C3" s="182"/>
      <c r="D3" s="182"/>
      <c r="E3" s="182"/>
    </row>
    <row r="4" spans="2:9" s="10" customFormat="1" ht="17.25" customHeight="1" x14ac:dyDescent="0.2">
      <c r="B4" s="10" t="s">
        <v>115</v>
      </c>
      <c r="C4" s="11"/>
      <c r="D4" s="11"/>
      <c r="E4" s="11"/>
    </row>
    <row r="5" spans="2:9" ht="21" customHeight="1" x14ac:dyDescent="0.2">
      <c r="B5" s="48" t="s">
        <v>111</v>
      </c>
      <c r="C5" s="195" t="s">
        <v>78</v>
      </c>
      <c r="D5" s="195" t="s">
        <v>79</v>
      </c>
      <c r="E5" s="195" t="s">
        <v>80</v>
      </c>
    </row>
    <row r="6" spans="2:9" ht="19.5" customHeight="1" x14ac:dyDescent="0.2">
      <c r="B6" s="94" t="s">
        <v>46</v>
      </c>
      <c r="C6" s="195"/>
      <c r="D6" s="195" t="s">
        <v>13</v>
      </c>
      <c r="E6" s="195" t="s">
        <v>14</v>
      </c>
    </row>
    <row r="7" spans="2:9" ht="14" customHeight="1" x14ac:dyDescent="0.25">
      <c r="B7" s="121" t="s">
        <v>0</v>
      </c>
      <c r="C7" s="171">
        <f>+'Q20'!C7/'Q12'!$C7*100</f>
        <v>94.107642634745247</v>
      </c>
      <c r="D7" s="171">
        <f>+'Q20'!D7/'Q12'!$C7*100</f>
        <v>4.7799579994855517</v>
      </c>
      <c r="E7" s="171">
        <f>+'Q20'!E7/'Q12'!$C7*100</f>
        <v>6.1756880751555823</v>
      </c>
    </row>
    <row r="8" spans="2:9" ht="14" customHeight="1" x14ac:dyDescent="0.2">
      <c r="B8" s="22" t="s">
        <v>53</v>
      </c>
      <c r="C8" s="172">
        <f>+'Q20'!C8/'Q12'!$C8*100</f>
        <v>95.681285570806835</v>
      </c>
      <c r="D8" s="172">
        <f>+'Q20'!D8/'Q12'!$C8*100</f>
        <v>3.7161031134917977</v>
      </c>
      <c r="E8" s="172">
        <f>+'Q20'!E8/'Q12'!$C8*100</f>
        <v>2.7033813190492131</v>
      </c>
    </row>
    <row r="9" spans="2:9" ht="14" customHeight="1" x14ac:dyDescent="0.2">
      <c r="B9" s="22" t="s">
        <v>47</v>
      </c>
      <c r="C9" s="172">
        <f>+'Q20'!C9/'Q12'!$C9*100</f>
        <v>94.224924012158056</v>
      </c>
      <c r="D9" s="172">
        <f>+'Q20'!D9/'Q12'!$C9*100</f>
        <v>4.8908538270240403</v>
      </c>
      <c r="E9" s="172">
        <f>+'Q20'!E9/'Q12'!$C9*100</f>
        <v>2.6250345399281572</v>
      </c>
    </row>
    <row r="10" spans="2:9" ht="14" customHeight="1" x14ac:dyDescent="0.2">
      <c r="B10" s="22" t="s">
        <v>48</v>
      </c>
      <c r="C10" s="172">
        <f>+'Q20'!C10/'Q12'!$C10*100</f>
        <v>95.506789504981143</v>
      </c>
      <c r="D10" s="172">
        <f>+'Q20'!D10/'Q12'!$C10*100</f>
        <v>5.5138763308162888</v>
      </c>
      <c r="E10" s="172">
        <f>+'Q20'!E10/'Q12'!$C10*100</f>
        <v>4.2569829671806652</v>
      </c>
    </row>
    <row r="11" spans="2:9" s="98" customFormat="1" ht="14" hidden="1" customHeight="1" outlineLevel="1" x14ac:dyDescent="0.35">
      <c r="B11" s="99" t="s">
        <v>290</v>
      </c>
      <c r="C11" s="173">
        <f>+'Q20'!C11/'Q12'!$C11*100</f>
        <v>93.730794721937698</v>
      </c>
      <c r="D11" s="173">
        <f>+'Q20'!D11/'Q12'!$C11*100</f>
        <v>4.142314876182442</v>
      </c>
      <c r="E11" s="173">
        <f>+'Q20'!E11/'Q12'!$C11*100</f>
        <v>5.1726215581129127</v>
      </c>
      <c r="F11" s="14"/>
      <c r="G11" s="14"/>
      <c r="H11" s="14"/>
      <c r="I11" s="14"/>
    </row>
    <row r="12" spans="2:9" s="98" customFormat="1" ht="14" hidden="1" customHeight="1" outlineLevel="1" x14ac:dyDescent="0.35">
      <c r="B12" s="99" t="s">
        <v>291</v>
      </c>
      <c r="C12" s="173">
        <f>+'Q20'!C12/'Q12'!$C12*100</f>
        <v>96.655115262920006</v>
      </c>
      <c r="D12" s="173">
        <f>+'Q20'!D12/'Q12'!$C12*100</f>
        <v>0.94922404700919083</v>
      </c>
      <c r="E12" s="173">
        <f>+'Q20'!E12/'Q12'!$C12*100</f>
        <v>6.0268193460901012</v>
      </c>
      <c r="F12" s="14"/>
      <c r="G12" s="14"/>
      <c r="H12" s="14"/>
      <c r="I12" s="14"/>
    </row>
    <row r="13" spans="2:9" s="98" customFormat="1" ht="14" hidden="1" customHeight="1" outlineLevel="1" x14ac:dyDescent="0.35">
      <c r="B13" s="99" t="s">
        <v>292</v>
      </c>
      <c r="C13" s="173">
        <f>+'Q20'!C13/'Q12'!$C13*100</f>
        <v>100</v>
      </c>
      <c r="D13" s="174" t="s">
        <v>100</v>
      </c>
      <c r="E13" s="174" t="s">
        <v>100</v>
      </c>
      <c r="F13" s="14"/>
      <c r="G13" s="14"/>
      <c r="H13" s="14"/>
      <c r="I13" s="14"/>
    </row>
    <row r="14" spans="2:9" s="98" customFormat="1" ht="14" hidden="1" customHeight="1" outlineLevel="1" x14ac:dyDescent="0.35">
      <c r="B14" s="99" t="s">
        <v>293</v>
      </c>
      <c r="C14" s="173">
        <f>+'Q20'!C14/'Q12'!$C14*100</f>
        <v>94.789313809486714</v>
      </c>
      <c r="D14" s="173">
        <f>+'Q20'!D14/'Q12'!$C14*100</f>
        <v>6.9008489757769294</v>
      </c>
      <c r="E14" s="173">
        <f>+'Q20'!E14/'Q12'!$C14*100</f>
        <v>4.6498948516239587</v>
      </c>
      <c r="F14" s="14"/>
      <c r="G14" s="14"/>
      <c r="H14" s="14"/>
      <c r="I14" s="14"/>
    </row>
    <row r="15" spans="2:9" s="98" customFormat="1" ht="14" hidden="1" customHeight="1" outlineLevel="1" x14ac:dyDescent="0.35">
      <c r="B15" s="99" t="s">
        <v>294</v>
      </c>
      <c r="C15" s="173">
        <f>+'Q20'!C15/'Q12'!$C15*100</f>
        <v>95.704753961634694</v>
      </c>
      <c r="D15" s="173">
        <f>+'Q20'!D15/'Q12'!$C15*100</f>
        <v>5.254378648874062</v>
      </c>
      <c r="E15" s="173">
        <f>+'Q20'!E15/'Q12'!$C15*100</f>
        <v>1.1676396997497915</v>
      </c>
      <c r="F15" s="14"/>
      <c r="G15" s="14"/>
      <c r="H15" s="14"/>
      <c r="I15" s="14"/>
    </row>
    <row r="16" spans="2:9" s="98" customFormat="1" ht="14" hidden="1" customHeight="1" outlineLevel="1" x14ac:dyDescent="0.35">
      <c r="B16" s="99" t="s">
        <v>295</v>
      </c>
      <c r="C16" s="173">
        <f>+'Q20'!C16/'Q12'!$C16*100</f>
        <v>93.46099953292854</v>
      </c>
      <c r="D16" s="173">
        <f>+'Q20'!D16/'Q12'!$C16*100</f>
        <v>5.5231200373657172</v>
      </c>
      <c r="E16" s="173">
        <f>+'Q20'!E16/'Q12'!$C16*100</f>
        <v>3.9234002802428773</v>
      </c>
      <c r="F16" s="14"/>
      <c r="G16" s="14"/>
      <c r="H16" s="14"/>
      <c r="I16" s="14"/>
    </row>
    <row r="17" spans="2:9" s="98" customFormat="1" ht="14" hidden="1" customHeight="1" outlineLevel="1" x14ac:dyDescent="0.35">
      <c r="B17" s="99" t="s">
        <v>296</v>
      </c>
      <c r="C17" s="173">
        <f>+'Q20'!C17/'Q12'!$C17*100</f>
        <v>94.764032393186255</v>
      </c>
      <c r="D17" s="173">
        <f>+'Q20'!D17/'Q12'!$C17*100</f>
        <v>3.9234850600390954</v>
      </c>
      <c r="E17" s="173">
        <f>+'Q20'!E17/'Q12'!$C17*100</f>
        <v>5.222005026528902</v>
      </c>
      <c r="F17" s="14"/>
      <c r="G17" s="14"/>
      <c r="H17" s="14"/>
      <c r="I17" s="14"/>
    </row>
    <row r="18" spans="2:9" s="98" customFormat="1" ht="14" hidden="1" customHeight="1" outlineLevel="1" x14ac:dyDescent="0.35">
      <c r="B18" s="99" t="s">
        <v>297</v>
      </c>
      <c r="C18" s="173">
        <f>+'Q20'!C18/'Q12'!$C18*100</f>
        <v>94.956599820413047</v>
      </c>
      <c r="D18" s="173">
        <f>+'Q20'!D18/'Q12'!$C18*100</f>
        <v>8.7249326548937436</v>
      </c>
      <c r="E18" s="173">
        <f>+'Q20'!E18/'Q12'!$C18*100</f>
        <v>4.1005686920083804</v>
      </c>
      <c r="F18" s="14"/>
      <c r="G18" s="14"/>
      <c r="H18" s="14"/>
      <c r="I18" s="14"/>
    </row>
    <row r="19" spans="2:9" s="98" customFormat="1" ht="14" hidden="1" customHeight="1" outlineLevel="1" x14ac:dyDescent="0.35">
      <c r="B19" s="99" t="s">
        <v>298</v>
      </c>
      <c r="C19" s="173">
        <f>+'Q20'!C19/'Q12'!$C19*100</f>
        <v>94.446130500758727</v>
      </c>
      <c r="D19" s="173">
        <f>+'Q20'!D19/'Q12'!$C19*100</f>
        <v>5.644916540212443</v>
      </c>
      <c r="E19" s="173">
        <f>+'Q20'!E19/'Q12'!$C19*100</f>
        <v>2.6403641881638849</v>
      </c>
      <c r="F19" s="14"/>
      <c r="G19" s="14"/>
      <c r="H19" s="14"/>
      <c r="I19" s="14"/>
    </row>
    <row r="20" spans="2:9" s="98" customFormat="1" ht="14" hidden="1" customHeight="1" outlineLevel="1" x14ac:dyDescent="0.35">
      <c r="B20" s="99" t="s">
        <v>299</v>
      </c>
      <c r="C20" s="173">
        <f>+'Q20'!C20/'Q12'!$C20*100</f>
        <v>100</v>
      </c>
      <c r="D20" s="173">
        <f>+'Q20'!D20/'Q12'!$C20*100</f>
        <v>0.21253985122210414</v>
      </c>
      <c r="E20" s="174" t="s">
        <v>100</v>
      </c>
      <c r="F20" s="14"/>
      <c r="G20" s="14"/>
      <c r="H20" s="14"/>
      <c r="I20" s="14"/>
    </row>
    <row r="21" spans="2:9" s="98" customFormat="1" ht="14" hidden="1" customHeight="1" outlineLevel="1" x14ac:dyDescent="0.35">
      <c r="B21" s="99" t="s">
        <v>300</v>
      </c>
      <c r="C21" s="173">
        <f>+'Q20'!C21/'Q12'!$C21*100</f>
        <v>96.350265559035819</v>
      </c>
      <c r="D21" s="173">
        <f>+'Q20'!D21/'Q12'!$C21*100</f>
        <v>4.7800626446956285</v>
      </c>
      <c r="E21" s="173">
        <f>+'Q20'!E21/'Q12'!$C21*100</f>
        <v>4.7664442326024785</v>
      </c>
      <c r="F21" s="14"/>
      <c r="G21" s="14"/>
      <c r="H21" s="14"/>
      <c r="I21" s="14"/>
    </row>
    <row r="22" spans="2:9" s="98" customFormat="1" ht="14" hidden="1" customHeight="1" outlineLevel="1" x14ac:dyDescent="0.35">
      <c r="B22" s="99" t="s">
        <v>301</v>
      </c>
      <c r="C22" s="173">
        <f>+'Q20'!C22/'Q12'!$C22*100</f>
        <v>99.75423265974878</v>
      </c>
      <c r="D22" s="173">
        <f>+'Q20'!D22/'Q12'!$C22*100</f>
        <v>11.032222829055161</v>
      </c>
      <c r="E22" s="173">
        <f>+'Q20'!E22/'Q12'!$C22*100</f>
        <v>0.1774986346258875</v>
      </c>
      <c r="F22" s="14"/>
      <c r="G22" s="14"/>
      <c r="H22" s="14"/>
      <c r="I22" s="14"/>
    </row>
    <row r="23" spans="2:9" s="98" customFormat="1" ht="14" hidden="1" customHeight="1" outlineLevel="1" x14ac:dyDescent="0.35">
      <c r="B23" s="99" t="s">
        <v>302</v>
      </c>
      <c r="C23" s="173">
        <f>+'Q20'!C23/'Q12'!$C23*100</f>
        <v>95.982663777296224</v>
      </c>
      <c r="D23" s="173">
        <f>+'Q20'!D23/'Q12'!$C23*100</f>
        <v>8.4958604211813071</v>
      </c>
      <c r="E23" s="173">
        <f>+'Q20'!E23/'Q12'!$C23*100</f>
        <v>3.9284325165305325</v>
      </c>
      <c r="F23" s="14"/>
      <c r="G23" s="14"/>
      <c r="H23" s="14"/>
      <c r="I23" s="14"/>
    </row>
    <row r="24" spans="2:9" s="98" customFormat="1" ht="14" hidden="1" customHeight="1" outlineLevel="1" x14ac:dyDescent="0.35">
      <c r="B24" s="99" t="s">
        <v>303</v>
      </c>
      <c r="C24" s="173">
        <f>+'Q20'!C24/'Q12'!$C24*100</f>
        <v>92.975550677465748</v>
      </c>
      <c r="D24" s="173">
        <f>+'Q20'!D24/'Q12'!$C24*100</f>
        <v>7.3802134584815686</v>
      </c>
      <c r="E24" s="173">
        <f>+'Q20'!E24/'Q12'!$C24*100</f>
        <v>6.6686851865869352</v>
      </c>
      <c r="F24" s="14"/>
      <c r="G24" s="14"/>
      <c r="H24" s="14"/>
      <c r="I24" s="14"/>
    </row>
    <row r="25" spans="2:9" s="98" customFormat="1" ht="14" hidden="1" customHeight="1" outlineLevel="1" x14ac:dyDescent="0.35">
      <c r="B25" s="99" t="s">
        <v>304</v>
      </c>
      <c r="C25" s="173">
        <f>+'Q20'!C25/'Q12'!$C25*100</f>
        <v>90.451143030548252</v>
      </c>
      <c r="D25" s="173">
        <f>+'Q20'!D25/'Q12'!$C25*100</f>
        <v>15.860813271292736</v>
      </c>
      <c r="E25" s="173">
        <f>+'Q20'!E25/'Q12'!$C25*100</f>
        <v>6.635646368602063</v>
      </c>
      <c r="F25" s="14"/>
      <c r="G25" s="14"/>
      <c r="H25" s="14"/>
      <c r="I25" s="14"/>
    </row>
    <row r="26" spans="2:9" s="98" customFormat="1" ht="14" hidden="1" customHeight="1" outlineLevel="1" x14ac:dyDescent="0.35">
      <c r="B26" s="99" t="s">
        <v>305</v>
      </c>
      <c r="C26" s="173">
        <f>+'Q20'!C26/'Q12'!$C26*100</f>
        <v>94.729119638826191</v>
      </c>
      <c r="D26" s="173">
        <f>+'Q20'!D26/'Q12'!$C26*100</f>
        <v>5.9405568096313015</v>
      </c>
      <c r="E26" s="173">
        <f>+'Q20'!E26/'Q12'!$C26*100</f>
        <v>5.067720090293454</v>
      </c>
      <c r="F26" s="14"/>
      <c r="G26" s="14"/>
      <c r="H26" s="14"/>
      <c r="I26" s="14"/>
    </row>
    <row r="27" spans="2:9" s="98" customFormat="1" ht="14" hidden="1" customHeight="1" outlineLevel="1" x14ac:dyDescent="0.35">
      <c r="B27" s="99" t="s">
        <v>306</v>
      </c>
      <c r="C27" s="173">
        <f>+'Q20'!C27/'Q12'!$C27*100</f>
        <v>97.329488465396182</v>
      </c>
      <c r="D27" s="173">
        <f>+'Q20'!D27/'Q12'!$C27*100</f>
        <v>2.1940822467402206</v>
      </c>
      <c r="E27" s="173">
        <f>+'Q20'!E27/'Q12'!$C27*100</f>
        <v>3.1845536609829486</v>
      </c>
      <c r="F27" s="14"/>
      <c r="G27" s="14"/>
      <c r="H27" s="14"/>
      <c r="I27" s="14"/>
    </row>
    <row r="28" spans="2:9" s="98" customFormat="1" ht="14" hidden="1" customHeight="1" outlineLevel="1" x14ac:dyDescent="0.35">
      <c r="B28" s="99" t="s">
        <v>307</v>
      </c>
      <c r="C28" s="173">
        <f>+'Q20'!C28/'Q12'!$C28*100</f>
        <v>98.759864712514087</v>
      </c>
      <c r="D28" s="173">
        <f>+'Q20'!D28/'Q12'!$C28*100</f>
        <v>4.490792934986847</v>
      </c>
      <c r="E28" s="173">
        <f>+'Q20'!E28/'Q12'!$C28*100</f>
        <v>2.3299511461856444</v>
      </c>
      <c r="F28" s="14"/>
      <c r="G28" s="14"/>
      <c r="H28" s="14"/>
      <c r="I28" s="14"/>
    </row>
    <row r="29" spans="2:9" s="98" customFormat="1" ht="14" hidden="1" customHeight="1" outlineLevel="1" x14ac:dyDescent="0.35">
      <c r="B29" s="99" t="s">
        <v>308</v>
      </c>
      <c r="C29" s="173">
        <f>+'Q20'!C29/'Q12'!$C29*100</f>
        <v>94.324772162386083</v>
      </c>
      <c r="D29" s="173">
        <f>+'Q20'!D29/'Q12'!$C29*100</f>
        <v>6.8351284175642082</v>
      </c>
      <c r="E29" s="173">
        <f>+'Q20'!E29/'Q12'!$C29*100</f>
        <v>5.6545153272576636</v>
      </c>
      <c r="F29" s="14"/>
      <c r="G29" s="14"/>
      <c r="H29" s="14"/>
      <c r="I29" s="14"/>
    </row>
    <row r="30" spans="2:9" s="98" customFormat="1" ht="14" hidden="1" customHeight="1" outlineLevel="1" x14ac:dyDescent="0.35">
      <c r="B30" s="99" t="s">
        <v>309</v>
      </c>
      <c r="C30" s="173">
        <f>+'Q20'!C30/'Q12'!$C30*100</f>
        <v>97.818680405517696</v>
      </c>
      <c r="D30" s="173">
        <f>+'Q20'!D30/'Q12'!$C30*100</f>
        <v>2.783779292005983</v>
      </c>
      <c r="E30" s="173">
        <f>+'Q20'!E30/'Q12'!$C30*100</f>
        <v>4.9858733588166855</v>
      </c>
      <c r="F30" s="14"/>
      <c r="G30" s="14"/>
      <c r="H30" s="14"/>
      <c r="I30" s="14"/>
    </row>
    <row r="31" spans="2:9" s="98" customFormat="1" ht="14" hidden="1" customHeight="1" outlineLevel="1" x14ac:dyDescent="0.35">
      <c r="B31" s="99" t="s">
        <v>310</v>
      </c>
      <c r="C31" s="173">
        <f>+'Q20'!C31/'Q12'!$C31*100</f>
        <v>97.863950049293464</v>
      </c>
      <c r="D31" s="173">
        <f>+'Q20'!D31/'Q12'!$C31*100</f>
        <v>5.1922444955635889</v>
      </c>
      <c r="E31" s="173">
        <f>+'Q20'!E31/'Q12'!$C31*100</f>
        <v>1.3802168912257642</v>
      </c>
      <c r="F31" s="14"/>
      <c r="G31" s="14"/>
      <c r="H31" s="14"/>
      <c r="I31" s="14"/>
    </row>
    <row r="32" spans="2:9" s="98" customFormat="1" ht="14" hidden="1" customHeight="1" outlineLevel="1" x14ac:dyDescent="0.35">
      <c r="B32" s="99" t="s">
        <v>311</v>
      </c>
      <c r="C32" s="173">
        <f>+'Q20'!C32/'Q12'!$C32*100</f>
        <v>97.533017692499385</v>
      </c>
      <c r="D32" s="173">
        <f>+'Q20'!D32/'Q12'!$C32*100</f>
        <v>5.2329927734861696</v>
      </c>
      <c r="E32" s="173">
        <f>+'Q20'!E32/'Q12'!$C32*100</f>
        <v>1.0092200348866185</v>
      </c>
      <c r="F32" s="14"/>
      <c r="G32" s="14"/>
      <c r="H32" s="14"/>
      <c r="I32" s="14"/>
    </row>
    <row r="33" spans="2:9" s="98" customFormat="1" ht="14" hidden="1" customHeight="1" outlineLevel="1" x14ac:dyDescent="0.35">
      <c r="B33" s="99" t="s">
        <v>312</v>
      </c>
      <c r="C33" s="173">
        <f>+'Q20'!C33/'Q12'!$C33*100</f>
        <v>96.5623081645181</v>
      </c>
      <c r="D33" s="173">
        <f>+'Q20'!D33/'Q12'!$C33*100</f>
        <v>1.7495395948434622</v>
      </c>
      <c r="E33" s="173">
        <f>+'Q20'!E33/'Q12'!$C33*100</f>
        <v>3.1614487415592389</v>
      </c>
      <c r="F33" s="14"/>
      <c r="G33" s="14"/>
      <c r="H33" s="14"/>
      <c r="I33" s="14"/>
    </row>
    <row r="34" spans="2:9" s="98" customFormat="1" ht="14" hidden="1" customHeight="1" outlineLevel="1" x14ac:dyDescent="0.35">
      <c r="B34" s="99" t="s">
        <v>313</v>
      </c>
      <c r="C34" s="173">
        <f>+'Q20'!C34/'Q12'!$C34*100</f>
        <v>94.760540319279571</v>
      </c>
      <c r="D34" s="173">
        <f>+'Q20'!D34/'Q12'!$C34*100</f>
        <v>3.9432391867921952</v>
      </c>
      <c r="E34" s="173">
        <f>+'Q20'!E34/'Q12'!$C34*100</f>
        <v>5.444126074498568</v>
      </c>
      <c r="F34" s="14"/>
      <c r="G34" s="14"/>
      <c r="H34" s="14"/>
      <c r="I34" s="14"/>
    </row>
    <row r="35" spans="2:9" s="1" customFormat="1" ht="14" customHeight="1" collapsed="1" x14ac:dyDescent="0.3">
      <c r="B35" s="100" t="s">
        <v>57</v>
      </c>
      <c r="C35" s="172">
        <f>+'Q20'!C35/'Q12'!$C35*100</f>
        <v>98.874773139745926</v>
      </c>
      <c r="D35" s="172">
        <f>+'Q20'!D35/'Q12'!$C35*100</f>
        <v>1.7967332123411976</v>
      </c>
      <c r="E35" s="172">
        <f>+'Q20'!E35/'Q12'!$C35*100</f>
        <v>2.0871143375680581</v>
      </c>
      <c r="F35" s="78"/>
      <c r="G35" s="78"/>
      <c r="H35" s="78"/>
    </row>
    <row r="36" spans="2:9" s="1" customFormat="1" ht="14" customHeight="1" x14ac:dyDescent="0.3">
      <c r="B36" s="100" t="s">
        <v>58</v>
      </c>
      <c r="C36" s="172">
        <f>+'Q20'!C36/'Q12'!$C36*100</f>
        <v>97.036352433764634</v>
      </c>
      <c r="D36" s="172">
        <f>+'Q20'!D36/'Q12'!$C36*100</f>
        <v>5.7670979667282811</v>
      </c>
      <c r="E36" s="172">
        <f>+'Q20'!E36/'Q12'!$C36*100</f>
        <v>3.9001848428835486</v>
      </c>
      <c r="F36" s="77"/>
      <c r="G36" s="77"/>
      <c r="H36" s="78"/>
    </row>
    <row r="37" spans="2:9" s="1" customFormat="1" ht="14" customHeight="1" x14ac:dyDescent="0.3">
      <c r="B37" s="102" t="s">
        <v>49</v>
      </c>
      <c r="C37" s="172">
        <f>+'Q20'!C37/'Q12'!$C37*100</f>
        <v>94.157966329252559</v>
      </c>
      <c r="D37" s="172">
        <f>+'Q20'!D37/'Q12'!$C37*100</f>
        <v>5.5735156429416861</v>
      </c>
      <c r="E37" s="172">
        <f>+'Q20'!E37/'Q12'!$C37*100</f>
        <v>4.3157206705884432</v>
      </c>
      <c r="F37" s="77"/>
      <c r="G37" s="77"/>
      <c r="H37" s="77"/>
    </row>
    <row r="38" spans="2:9" s="1" customFormat="1" ht="14" customHeight="1" x14ac:dyDescent="0.3">
      <c r="B38" s="100" t="s">
        <v>50</v>
      </c>
      <c r="C38" s="172">
        <f>+'Q20'!C38/'Q12'!$C38*100</f>
        <v>96.545350075052667</v>
      </c>
      <c r="D38" s="172">
        <f>+'Q20'!D38/'Q12'!$C38*100</f>
        <v>3.1286050893282673</v>
      </c>
      <c r="E38" s="172">
        <f>+'Q20'!E38/'Q12'!$C38*100</f>
        <v>3.8537430570712088</v>
      </c>
      <c r="F38" s="77"/>
      <c r="G38" s="77"/>
      <c r="H38" s="77"/>
    </row>
    <row r="39" spans="2:9" s="1" customFormat="1" ht="14" hidden="1" customHeight="1" outlineLevel="1" x14ac:dyDescent="0.3">
      <c r="B39" s="99" t="s">
        <v>314</v>
      </c>
      <c r="C39" s="173">
        <f>+'Q20'!C39/'Q12'!$C39*100</f>
        <v>92.859473569719384</v>
      </c>
      <c r="D39" s="173">
        <f>+'Q20'!D39/'Q12'!$C39*100</f>
        <v>3.4479008048727429</v>
      </c>
      <c r="E39" s="173">
        <f>+'Q20'!E39/'Q12'!$C39*100</f>
        <v>12.263432673482706</v>
      </c>
    </row>
    <row r="40" spans="2:9" s="1" customFormat="1" ht="14" hidden="1" customHeight="1" outlineLevel="1" x14ac:dyDescent="0.3">
      <c r="B40" s="99" t="s">
        <v>315</v>
      </c>
      <c r="C40" s="173">
        <f>+'Q20'!C40/'Q12'!$C40*100</f>
        <v>95.488348153275467</v>
      </c>
      <c r="D40" s="173">
        <f>+'Q20'!D40/'Q12'!$C40*100</f>
        <v>4.0768152210567417</v>
      </c>
      <c r="E40" s="173">
        <f>+'Q20'!E40/'Q12'!$C40*100</f>
        <v>4.3181939193866139</v>
      </c>
    </row>
    <row r="41" spans="2:9" s="1" customFormat="1" ht="14" hidden="1" customHeight="1" outlineLevel="1" x14ac:dyDescent="0.3">
      <c r="B41" s="99" t="s">
        <v>316</v>
      </c>
      <c r="C41" s="173">
        <f>+'Q20'!C41/'Q12'!$C41*100</f>
        <v>97.395478641723088</v>
      </c>
      <c r="D41" s="173">
        <f>+'Q20'!D41/'Q12'!$C41*100</f>
        <v>2.7327110790636806</v>
      </c>
      <c r="E41" s="173">
        <f>+'Q20'!E41/'Q12'!$C41*100</f>
        <v>2.6465836104100733</v>
      </c>
    </row>
    <row r="42" spans="2:9" ht="14" customHeight="1" collapsed="1" x14ac:dyDescent="0.2">
      <c r="B42" s="22" t="s">
        <v>51</v>
      </c>
      <c r="C42" s="172">
        <f>+'Q20'!C42/'Q12'!$C42*100</f>
        <v>93.811239923002333</v>
      </c>
      <c r="D42" s="172">
        <f>+'Q20'!D42/'Q12'!$C42*100</f>
        <v>5.3218126293546382</v>
      </c>
      <c r="E42" s="172">
        <f>+'Q20'!E42/'Q12'!$C42*100</f>
        <v>4.5938083452737617</v>
      </c>
    </row>
    <row r="43" spans="2:9" ht="14" customHeight="1" x14ac:dyDescent="0.2">
      <c r="B43" s="22" t="s">
        <v>52</v>
      </c>
      <c r="C43" s="172">
        <f>+'Q20'!C43/'Q12'!$C43*100</f>
        <v>95.315308119333835</v>
      </c>
      <c r="D43" s="172">
        <f>+'Q20'!D43/'Q12'!$C43*100</f>
        <v>4.2933024481808379</v>
      </c>
      <c r="E43" s="172">
        <f>+'Q20'!E43/'Q12'!$C43*100</f>
        <v>2.9174487799033511</v>
      </c>
    </row>
    <row r="44" spans="2:9" ht="14" customHeight="1" x14ac:dyDescent="0.2">
      <c r="B44" s="22" t="s">
        <v>61</v>
      </c>
      <c r="C44" s="172">
        <f>+'Q20'!C44/'Q12'!$C44*100</f>
        <v>82.837102480809421</v>
      </c>
      <c r="D44" s="172">
        <f>+'Q20'!D44/'Q12'!$C44*100</f>
        <v>6.2154724710848113</v>
      </c>
      <c r="E44" s="172">
        <f>+'Q20'!E44/'Q12'!$C44*100</f>
        <v>21.958991123709421</v>
      </c>
    </row>
    <row r="45" spans="2:9" ht="14" customHeight="1" x14ac:dyDescent="0.2">
      <c r="B45" s="22" t="s">
        <v>60</v>
      </c>
      <c r="C45" s="172">
        <f>+'Q20'!C45/'Q12'!$C45*100</f>
        <v>96.334360401550541</v>
      </c>
      <c r="D45" s="172">
        <f>+'Q20'!D45/'Q12'!$C45*100</f>
        <v>1.3795845343405229</v>
      </c>
      <c r="E45" s="172">
        <f>+'Q20'!E45/'Q12'!$C45*100</f>
        <v>12.116091839777358</v>
      </c>
    </row>
    <row r="46" spans="2:9" ht="14" customHeight="1" x14ac:dyDescent="0.2">
      <c r="B46" s="22" t="s">
        <v>59</v>
      </c>
      <c r="C46" s="172">
        <f>+'Q20'!C46/'Q12'!$C46*100</f>
        <v>95.568312284730197</v>
      </c>
      <c r="D46" s="172">
        <f>+'Q20'!D46/'Q12'!$C46*100</f>
        <v>3.8805970149253728</v>
      </c>
      <c r="E46" s="172">
        <f>+'Q20'!E46/'Q12'!$C46*100</f>
        <v>4.5464982778415619</v>
      </c>
    </row>
    <row r="47" spans="2:9" ht="14" customHeight="1" x14ac:dyDescent="0.2">
      <c r="B47" s="22" t="s">
        <v>62</v>
      </c>
      <c r="C47" s="172">
        <f>+'Q20'!C47/'Q12'!$C47*100</f>
        <v>93.910091358165971</v>
      </c>
      <c r="D47" s="172">
        <f>+'Q20'!D47/'Q12'!$C47*100</f>
        <v>3.7153592340409296</v>
      </c>
      <c r="E47" s="172">
        <f>+'Q20'!E47/'Q12'!$C47*100</f>
        <v>6.2787282332970955</v>
      </c>
    </row>
    <row r="48" spans="2:9" ht="14" customHeight="1" x14ac:dyDescent="0.2">
      <c r="B48" s="22" t="s">
        <v>63</v>
      </c>
      <c r="C48" s="172">
        <f>+'Q20'!C48/'Q12'!$C48*100</f>
        <v>97.387884785665918</v>
      </c>
      <c r="D48" s="172">
        <f>+'Q20'!D48/'Q12'!$C48*100</f>
        <v>1.0951091202666805</v>
      </c>
      <c r="E48" s="172">
        <f>+'Q20'!E48/'Q12'!$C48*100</f>
        <v>4.6981613625709668</v>
      </c>
    </row>
    <row r="49" spans="2:5" ht="14" customHeight="1" x14ac:dyDescent="0.2">
      <c r="B49" s="22" t="s">
        <v>69</v>
      </c>
      <c r="C49" s="172">
        <f>+'Q20'!C49/'Q12'!$C49*100</f>
        <v>70.874365860937033</v>
      </c>
      <c r="D49" s="172">
        <f>+'Q20'!D49/'Q12'!$C49*100</f>
        <v>17.248582512682781</v>
      </c>
      <c r="E49" s="172">
        <f>+'Q20'!E49/'Q12'!$C49*100</f>
        <v>22.023276633840645</v>
      </c>
    </row>
    <row r="50" spans="2:5" ht="14" customHeight="1" x14ac:dyDescent="0.2">
      <c r="B50" s="22" t="s">
        <v>64</v>
      </c>
      <c r="C50" s="172">
        <f>+'Q20'!C50/'Q12'!$C50*100</f>
        <v>84.153220516856891</v>
      </c>
      <c r="D50" s="172">
        <f>+'Q20'!D50/'Q12'!$C50*100</f>
        <v>17.78827233372688</v>
      </c>
      <c r="E50" s="172">
        <f>+'Q20'!E50/'Q12'!$C50*100</f>
        <v>9.4713367440640166</v>
      </c>
    </row>
    <row r="51" spans="2:5" ht="14" customHeight="1" x14ac:dyDescent="0.2">
      <c r="B51" s="22" t="s">
        <v>65</v>
      </c>
      <c r="C51" s="172">
        <f>+'Q20'!C51/'Q12'!$C51*100</f>
        <v>87.725230336313714</v>
      </c>
      <c r="D51" s="172">
        <f>+'Q20'!D51/'Q12'!$C51*100</f>
        <v>7.9517088004357097</v>
      </c>
      <c r="E51" s="172">
        <f>+'Q20'!E51/'Q12'!$C51*100</f>
        <v>11.022103208823129</v>
      </c>
    </row>
    <row r="52" spans="2:5" ht="14" customHeight="1" x14ac:dyDescent="0.2">
      <c r="B52" s="22" t="s">
        <v>66</v>
      </c>
      <c r="C52" s="172">
        <f>+'Q20'!C52/'Q12'!$C52*100</f>
        <v>92.364355012576354</v>
      </c>
      <c r="D52" s="172">
        <f>+'Q20'!D52/'Q12'!$C52*100</f>
        <v>6.8091987064319088</v>
      </c>
      <c r="E52" s="172">
        <f>+'Q20'!E52/'Q12'!$C52*100</f>
        <v>5.030542579949695</v>
      </c>
    </row>
    <row r="53" spans="2:5" ht="14" customHeight="1" x14ac:dyDescent="0.2">
      <c r="B53" s="22" t="s">
        <v>67</v>
      </c>
      <c r="C53" s="172">
        <f>+'Q20'!C53/'Q12'!$C53*100</f>
        <v>91.29000561482313</v>
      </c>
      <c r="D53" s="172">
        <f>+'Q20'!D53/'Q12'!$C53*100</f>
        <v>8.9065131948343623</v>
      </c>
      <c r="E53" s="172">
        <f>+'Q20'!E53/'Q12'!$C53*100</f>
        <v>7.1167883211678831</v>
      </c>
    </row>
    <row r="54" spans="2:5" ht="14" customHeight="1" x14ac:dyDescent="0.2">
      <c r="B54" s="95" t="s">
        <v>68</v>
      </c>
      <c r="C54" s="175">
        <f>+'Q20'!C54/'Q12'!$C54*100</f>
        <v>100</v>
      </c>
      <c r="D54" s="176" t="s">
        <v>100</v>
      </c>
      <c r="E54" s="176" t="s">
        <v>100</v>
      </c>
    </row>
    <row r="56" spans="2:5" ht="11.25" customHeight="1" x14ac:dyDescent="0.2">
      <c r="B56" s="189" t="s">
        <v>242</v>
      </c>
      <c r="C56" s="189"/>
      <c r="D56" s="189"/>
      <c r="E56" s="189"/>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57"/>
  <sheetViews>
    <sheetView zoomScale="90" zoomScaleNormal="90" workbookViewId="0"/>
  </sheetViews>
  <sheetFormatPr defaultColWidth="9.1796875" defaultRowHeight="10" outlineLevelRow="1" x14ac:dyDescent="0.2"/>
  <cols>
    <col min="1" max="1" width="3.36328125" style="10" customWidth="1"/>
    <col min="2" max="2" width="61.453125" style="10" customWidth="1"/>
    <col min="3" max="7" width="10.81640625" style="11" customWidth="1"/>
    <col min="8" max="12" width="8.54296875" style="10" customWidth="1"/>
    <col min="13" max="13" width="5.54296875" style="10" customWidth="1"/>
    <col min="14" max="38" width="9.1796875" style="10"/>
    <col min="39" max="39" width="51.1796875" style="10" customWidth="1"/>
    <col min="40" max="47" width="9.81640625" style="10" customWidth="1"/>
    <col min="48" max="294" width="9.1796875" style="10"/>
    <col min="295" max="295" width="51.1796875" style="10" customWidth="1"/>
    <col min="296" max="303" width="9.81640625" style="10" customWidth="1"/>
    <col min="304" max="550" width="9.1796875" style="10"/>
    <col min="551" max="551" width="51.1796875" style="10" customWidth="1"/>
    <col min="552" max="559" width="9.81640625" style="10" customWidth="1"/>
    <col min="560" max="806" width="9.1796875" style="10"/>
    <col min="807" max="807" width="51.1796875" style="10" customWidth="1"/>
    <col min="808" max="815" width="9.81640625" style="10" customWidth="1"/>
    <col min="816" max="1062" width="9.1796875" style="10"/>
    <col min="1063" max="1063" width="51.1796875" style="10" customWidth="1"/>
    <col min="1064" max="1071" width="9.81640625" style="10" customWidth="1"/>
    <col min="1072" max="1318" width="9.1796875" style="10"/>
    <col min="1319" max="1319" width="51.1796875" style="10" customWidth="1"/>
    <col min="1320" max="1327" width="9.81640625" style="10" customWidth="1"/>
    <col min="1328" max="1574" width="9.1796875" style="10"/>
    <col min="1575" max="1575" width="51.1796875" style="10" customWidth="1"/>
    <col min="1576" max="1583" width="9.81640625" style="10" customWidth="1"/>
    <col min="1584" max="1830" width="9.1796875" style="10"/>
    <col min="1831" max="1831" width="51.1796875" style="10" customWidth="1"/>
    <col min="1832" max="1839" width="9.81640625" style="10" customWidth="1"/>
    <col min="1840" max="2086" width="9.1796875" style="10"/>
    <col min="2087" max="2087" width="51.1796875" style="10" customWidth="1"/>
    <col min="2088" max="2095" width="9.81640625" style="10" customWidth="1"/>
    <col min="2096" max="2342" width="9.1796875" style="10"/>
    <col min="2343" max="2343" width="51.1796875" style="10" customWidth="1"/>
    <col min="2344" max="2351" width="9.81640625" style="10" customWidth="1"/>
    <col min="2352" max="2598" width="9.1796875" style="10"/>
    <col min="2599" max="2599" width="51.1796875" style="10" customWidth="1"/>
    <col min="2600" max="2607" width="9.81640625" style="10" customWidth="1"/>
    <col min="2608" max="2854" width="9.1796875" style="10"/>
    <col min="2855" max="2855" width="51.1796875" style="10" customWidth="1"/>
    <col min="2856" max="2863" width="9.81640625" style="10" customWidth="1"/>
    <col min="2864" max="3110" width="9.1796875" style="10"/>
    <col min="3111" max="3111" width="51.1796875" style="10" customWidth="1"/>
    <col min="3112" max="3119" width="9.81640625" style="10" customWidth="1"/>
    <col min="3120" max="3366" width="9.1796875" style="10"/>
    <col min="3367" max="3367" width="51.1796875" style="10" customWidth="1"/>
    <col min="3368" max="3375" width="9.81640625" style="10" customWidth="1"/>
    <col min="3376" max="3622" width="9.1796875" style="10"/>
    <col min="3623" max="3623" width="51.1796875" style="10" customWidth="1"/>
    <col min="3624" max="3631" width="9.81640625" style="10" customWidth="1"/>
    <col min="3632" max="3878" width="9.1796875" style="10"/>
    <col min="3879" max="3879" width="51.1796875" style="10" customWidth="1"/>
    <col min="3880" max="3887" width="9.81640625" style="10" customWidth="1"/>
    <col min="3888" max="4134" width="9.1796875" style="10"/>
    <col min="4135" max="4135" width="51.1796875" style="10" customWidth="1"/>
    <col min="4136" max="4143" width="9.81640625" style="10" customWidth="1"/>
    <col min="4144" max="4390" width="9.1796875" style="10"/>
    <col min="4391" max="4391" width="51.1796875" style="10" customWidth="1"/>
    <col min="4392" max="4399" width="9.81640625" style="10" customWidth="1"/>
    <col min="4400" max="4646" width="9.1796875" style="10"/>
    <col min="4647" max="4647" width="51.1796875" style="10" customWidth="1"/>
    <col min="4648" max="4655" width="9.81640625" style="10" customWidth="1"/>
    <col min="4656" max="4902" width="9.1796875" style="10"/>
    <col min="4903" max="4903" width="51.1796875" style="10" customWidth="1"/>
    <col min="4904" max="4911" width="9.81640625" style="10" customWidth="1"/>
    <col min="4912" max="5158" width="9.1796875" style="10"/>
    <col min="5159" max="5159" width="51.1796875" style="10" customWidth="1"/>
    <col min="5160" max="5167" width="9.81640625" style="10" customWidth="1"/>
    <col min="5168" max="5414" width="9.1796875" style="10"/>
    <col min="5415" max="5415" width="51.1796875" style="10" customWidth="1"/>
    <col min="5416" max="5423" width="9.81640625" style="10" customWidth="1"/>
    <col min="5424" max="5670" width="9.1796875" style="10"/>
    <col min="5671" max="5671" width="51.1796875" style="10" customWidth="1"/>
    <col min="5672" max="5679" width="9.81640625" style="10" customWidth="1"/>
    <col min="5680" max="5926" width="9.1796875" style="10"/>
    <col min="5927" max="5927" width="51.1796875" style="10" customWidth="1"/>
    <col min="5928" max="5935" width="9.81640625" style="10" customWidth="1"/>
    <col min="5936" max="6182" width="9.1796875" style="10"/>
    <col min="6183" max="6183" width="51.1796875" style="10" customWidth="1"/>
    <col min="6184" max="6191" width="9.81640625" style="10" customWidth="1"/>
    <col min="6192" max="6438" width="9.1796875" style="10"/>
    <col min="6439" max="6439" width="51.1796875" style="10" customWidth="1"/>
    <col min="6440" max="6447" width="9.81640625" style="10" customWidth="1"/>
    <col min="6448" max="6694" width="9.1796875" style="10"/>
    <col min="6695" max="6695" width="51.1796875" style="10" customWidth="1"/>
    <col min="6696" max="6703" width="9.81640625" style="10" customWidth="1"/>
    <col min="6704" max="6950" width="9.1796875" style="10"/>
    <col min="6951" max="6951" width="51.1796875" style="10" customWidth="1"/>
    <col min="6952" max="6959" width="9.81640625" style="10" customWidth="1"/>
    <col min="6960" max="7206" width="9.1796875" style="10"/>
    <col min="7207" max="7207" width="51.1796875" style="10" customWidth="1"/>
    <col min="7208" max="7215" width="9.81640625" style="10" customWidth="1"/>
    <col min="7216" max="7462" width="9.1796875" style="10"/>
    <col min="7463" max="7463" width="51.1796875" style="10" customWidth="1"/>
    <col min="7464" max="7471" width="9.81640625" style="10" customWidth="1"/>
    <col min="7472" max="7718" width="9.1796875" style="10"/>
    <col min="7719" max="7719" width="51.1796875" style="10" customWidth="1"/>
    <col min="7720" max="7727" width="9.81640625" style="10" customWidth="1"/>
    <col min="7728" max="7974" width="9.1796875" style="10"/>
    <col min="7975" max="7975" width="51.1796875" style="10" customWidth="1"/>
    <col min="7976" max="7983" width="9.81640625" style="10" customWidth="1"/>
    <col min="7984" max="8230" width="9.1796875" style="10"/>
    <col min="8231" max="8231" width="51.1796875" style="10" customWidth="1"/>
    <col min="8232" max="8239" width="9.81640625" style="10" customWidth="1"/>
    <col min="8240" max="8486" width="9.1796875" style="10"/>
    <col min="8487" max="8487" width="51.1796875" style="10" customWidth="1"/>
    <col min="8488" max="8495" width="9.81640625" style="10" customWidth="1"/>
    <col min="8496" max="8742" width="9.1796875" style="10"/>
    <col min="8743" max="8743" width="51.1796875" style="10" customWidth="1"/>
    <col min="8744" max="8751" width="9.81640625" style="10" customWidth="1"/>
    <col min="8752" max="8998" width="9.1796875" style="10"/>
    <col min="8999" max="8999" width="51.1796875" style="10" customWidth="1"/>
    <col min="9000" max="9007" width="9.81640625" style="10" customWidth="1"/>
    <col min="9008" max="9254" width="9.1796875" style="10"/>
    <col min="9255" max="9255" width="51.1796875" style="10" customWidth="1"/>
    <col min="9256" max="9263" width="9.81640625" style="10" customWidth="1"/>
    <col min="9264" max="9510" width="9.1796875" style="10"/>
    <col min="9511" max="9511" width="51.1796875" style="10" customWidth="1"/>
    <col min="9512" max="9519" width="9.81640625" style="10" customWidth="1"/>
    <col min="9520" max="9766" width="9.1796875" style="10"/>
    <col min="9767" max="9767" width="51.1796875" style="10" customWidth="1"/>
    <col min="9768" max="9775" width="9.81640625" style="10" customWidth="1"/>
    <col min="9776" max="10022" width="9.1796875" style="10"/>
    <col min="10023" max="10023" width="51.1796875" style="10" customWidth="1"/>
    <col min="10024" max="10031" width="9.81640625" style="10" customWidth="1"/>
    <col min="10032" max="10278" width="9.1796875" style="10"/>
    <col min="10279" max="10279" width="51.1796875" style="10" customWidth="1"/>
    <col min="10280" max="10287" width="9.81640625" style="10" customWidth="1"/>
    <col min="10288" max="10534" width="9.1796875" style="10"/>
    <col min="10535" max="10535" width="51.1796875" style="10" customWidth="1"/>
    <col min="10536" max="10543" width="9.81640625" style="10" customWidth="1"/>
    <col min="10544" max="10790" width="9.1796875" style="10"/>
    <col min="10791" max="10791" width="51.1796875" style="10" customWidth="1"/>
    <col min="10792" max="10799" width="9.81640625" style="10" customWidth="1"/>
    <col min="10800" max="11046" width="9.1796875" style="10"/>
    <col min="11047" max="11047" width="51.1796875" style="10" customWidth="1"/>
    <col min="11048" max="11055" width="9.81640625" style="10" customWidth="1"/>
    <col min="11056" max="11302" width="9.1796875" style="10"/>
    <col min="11303" max="11303" width="51.1796875" style="10" customWidth="1"/>
    <col min="11304" max="11311" width="9.81640625" style="10" customWidth="1"/>
    <col min="11312" max="11558" width="9.1796875" style="10"/>
    <col min="11559" max="11559" width="51.1796875" style="10" customWidth="1"/>
    <col min="11560" max="11567" width="9.81640625" style="10" customWidth="1"/>
    <col min="11568" max="11814" width="9.1796875" style="10"/>
    <col min="11815" max="11815" width="51.1796875" style="10" customWidth="1"/>
    <col min="11816" max="11823" width="9.81640625" style="10" customWidth="1"/>
    <col min="11824" max="12070" width="9.1796875" style="10"/>
    <col min="12071" max="12071" width="51.1796875" style="10" customWidth="1"/>
    <col min="12072" max="12079" width="9.81640625" style="10" customWidth="1"/>
    <col min="12080" max="12326" width="9.1796875" style="10"/>
    <col min="12327" max="12327" width="51.1796875" style="10" customWidth="1"/>
    <col min="12328" max="12335" width="9.81640625" style="10" customWidth="1"/>
    <col min="12336" max="12582" width="9.1796875" style="10"/>
    <col min="12583" max="12583" width="51.1796875" style="10" customWidth="1"/>
    <col min="12584" max="12591" width="9.81640625" style="10" customWidth="1"/>
    <col min="12592" max="12838" width="9.1796875" style="10"/>
    <col min="12839" max="12839" width="51.1796875" style="10" customWidth="1"/>
    <col min="12840" max="12847" width="9.81640625" style="10" customWidth="1"/>
    <col min="12848" max="13094" width="9.1796875" style="10"/>
    <col min="13095" max="13095" width="51.1796875" style="10" customWidth="1"/>
    <col min="13096" max="13103" width="9.81640625" style="10" customWidth="1"/>
    <col min="13104" max="13350" width="9.1796875" style="10"/>
    <col min="13351" max="13351" width="51.1796875" style="10" customWidth="1"/>
    <col min="13352" max="13359" width="9.81640625" style="10" customWidth="1"/>
    <col min="13360" max="13606" width="9.1796875" style="10"/>
    <col min="13607" max="13607" width="51.1796875" style="10" customWidth="1"/>
    <col min="13608" max="13615" width="9.81640625" style="10" customWidth="1"/>
    <col min="13616" max="13862" width="9.1796875" style="10"/>
    <col min="13863" max="13863" width="51.1796875" style="10" customWidth="1"/>
    <col min="13864" max="13871" width="9.81640625" style="10" customWidth="1"/>
    <col min="13872" max="14118" width="9.1796875" style="10"/>
    <col min="14119" max="14119" width="51.1796875" style="10" customWidth="1"/>
    <col min="14120" max="14127" width="9.81640625" style="10" customWidth="1"/>
    <col min="14128" max="14374" width="9.1796875" style="10"/>
    <col min="14375" max="14375" width="51.1796875" style="10" customWidth="1"/>
    <col min="14376" max="14383" width="9.81640625" style="10" customWidth="1"/>
    <col min="14384" max="14630" width="9.1796875" style="10"/>
    <col min="14631" max="14631" width="51.1796875" style="10" customWidth="1"/>
    <col min="14632" max="14639" width="9.81640625" style="10" customWidth="1"/>
    <col min="14640" max="14886" width="9.1796875" style="10"/>
    <col min="14887" max="14887" width="51.1796875" style="10" customWidth="1"/>
    <col min="14888" max="14895" width="9.81640625" style="10" customWidth="1"/>
    <col min="14896" max="15142" width="9.1796875" style="10"/>
    <col min="15143" max="15143" width="51.1796875" style="10" customWidth="1"/>
    <col min="15144" max="15151" width="9.81640625" style="10" customWidth="1"/>
    <col min="15152" max="15398" width="9.1796875" style="10"/>
    <col min="15399" max="15399" width="51.1796875" style="10" customWidth="1"/>
    <col min="15400" max="15407" width="9.81640625" style="10" customWidth="1"/>
    <col min="15408" max="15654" width="9.1796875" style="10"/>
    <col min="15655" max="15655" width="51.1796875" style="10" customWidth="1"/>
    <col min="15656" max="15663" width="9.81640625" style="10" customWidth="1"/>
    <col min="15664" max="15910" width="9.1796875" style="10"/>
    <col min="15911" max="15911" width="51.1796875" style="10" customWidth="1"/>
    <col min="15912" max="15919" width="9.81640625" style="10" customWidth="1"/>
    <col min="15920" max="16384" width="9.1796875" style="10"/>
  </cols>
  <sheetData>
    <row r="1" spans="2:12" s="1" customFormat="1" ht="17.25" customHeight="1" x14ac:dyDescent="0.3">
      <c r="B1" s="40"/>
      <c r="C1" s="41"/>
      <c r="D1" s="42"/>
      <c r="E1" s="42"/>
      <c r="L1" s="36" t="s">
        <v>189</v>
      </c>
    </row>
    <row r="2" spans="2:12" s="1" customFormat="1" ht="27.75" customHeight="1" x14ac:dyDescent="0.3">
      <c r="B2" s="181" t="s">
        <v>190</v>
      </c>
      <c r="C2" s="181"/>
      <c r="D2" s="181"/>
      <c r="E2" s="181"/>
      <c r="F2" s="181"/>
      <c r="G2" s="181"/>
      <c r="H2" s="181"/>
      <c r="I2" s="181"/>
      <c r="J2" s="181"/>
      <c r="K2" s="181"/>
      <c r="L2" s="181"/>
    </row>
    <row r="3" spans="2:12" s="1" customFormat="1" ht="15.75" customHeight="1" x14ac:dyDescent="0.3">
      <c r="B3" s="182">
        <v>2021</v>
      </c>
      <c r="C3" s="182"/>
      <c r="D3" s="182"/>
      <c r="E3" s="182"/>
      <c r="F3" s="182"/>
      <c r="G3" s="182"/>
      <c r="H3" s="182"/>
      <c r="I3" s="182"/>
      <c r="J3" s="182"/>
      <c r="K3" s="182"/>
      <c r="L3" s="182"/>
    </row>
    <row r="4" spans="2:12" ht="15" customHeight="1" x14ac:dyDescent="0.2">
      <c r="B4" s="10" t="s">
        <v>115</v>
      </c>
      <c r="H4" s="11"/>
      <c r="I4" s="11"/>
      <c r="J4" s="11"/>
      <c r="K4" s="11"/>
      <c r="L4" s="11"/>
    </row>
    <row r="5" spans="2:12" ht="12" customHeight="1" x14ac:dyDescent="0.2">
      <c r="B5" s="37" t="s">
        <v>72</v>
      </c>
      <c r="C5" s="186" t="s">
        <v>2</v>
      </c>
      <c r="D5" s="186" t="s">
        <v>287</v>
      </c>
      <c r="E5" s="186" t="s">
        <v>289</v>
      </c>
      <c r="F5" s="186" t="s">
        <v>288</v>
      </c>
      <c r="G5" s="186" t="s">
        <v>192</v>
      </c>
      <c r="H5" s="186" t="s">
        <v>71</v>
      </c>
      <c r="I5" s="186" t="s">
        <v>7</v>
      </c>
      <c r="J5" s="186" t="s">
        <v>191</v>
      </c>
      <c r="K5" s="186" t="s">
        <v>9</v>
      </c>
      <c r="L5" s="186" t="s">
        <v>193</v>
      </c>
    </row>
    <row r="6" spans="2:12" ht="97.5" customHeight="1" x14ac:dyDescent="0.25">
      <c r="B6" s="43" t="s">
        <v>46</v>
      </c>
      <c r="C6" s="186"/>
      <c r="D6" s="186" t="s">
        <v>3</v>
      </c>
      <c r="E6" s="196"/>
      <c r="F6" s="186" t="s">
        <v>4</v>
      </c>
      <c r="G6" s="186" t="s">
        <v>5</v>
      </c>
      <c r="H6" s="186" t="s">
        <v>6</v>
      </c>
      <c r="I6" s="196" t="s">
        <v>7</v>
      </c>
      <c r="J6" s="186" t="s">
        <v>8</v>
      </c>
      <c r="K6" s="186" t="s">
        <v>9</v>
      </c>
      <c r="L6" s="186" t="s">
        <v>9</v>
      </c>
    </row>
    <row r="7" spans="2:12" ht="14" customHeight="1" x14ac:dyDescent="0.25">
      <c r="B7" s="40" t="s">
        <v>0</v>
      </c>
      <c r="C7" s="55">
        <v>746419</v>
      </c>
      <c r="D7" s="55">
        <v>10183</v>
      </c>
      <c r="E7" s="55">
        <v>8286</v>
      </c>
      <c r="F7" s="55">
        <v>27170</v>
      </c>
      <c r="G7" s="55">
        <v>7969</v>
      </c>
      <c r="H7" s="55">
        <v>17158</v>
      </c>
      <c r="I7" s="55">
        <v>295842</v>
      </c>
      <c r="J7" s="55">
        <v>191252</v>
      </c>
      <c r="K7" s="55">
        <v>81858</v>
      </c>
      <c r="L7" s="55">
        <v>13619</v>
      </c>
    </row>
    <row r="8" spans="2:12" ht="14" customHeight="1" x14ac:dyDescent="0.2">
      <c r="B8" s="10" t="s">
        <v>53</v>
      </c>
      <c r="C8" s="14">
        <v>7312</v>
      </c>
      <c r="D8" s="14">
        <v>49</v>
      </c>
      <c r="E8" s="14">
        <v>30</v>
      </c>
      <c r="F8" s="14">
        <v>336</v>
      </c>
      <c r="G8" s="14">
        <v>85</v>
      </c>
      <c r="H8" s="14">
        <v>168</v>
      </c>
      <c r="I8" s="14">
        <v>2957</v>
      </c>
      <c r="J8" s="14">
        <v>2341</v>
      </c>
      <c r="K8" s="14">
        <v>785</v>
      </c>
      <c r="L8" s="14">
        <v>267</v>
      </c>
    </row>
    <row r="9" spans="2:12" ht="14" customHeight="1" x14ac:dyDescent="0.2">
      <c r="B9" s="10" t="s">
        <v>47</v>
      </c>
      <c r="C9" s="14">
        <v>1843</v>
      </c>
      <c r="D9" s="14">
        <v>6</v>
      </c>
      <c r="E9" s="14">
        <v>54</v>
      </c>
      <c r="F9" s="14">
        <v>45</v>
      </c>
      <c r="G9" s="14">
        <v>15</v>
      </c>
      <c r="H9" s="14">
        <v>71</v>
      </c>
      <c r="I9" s="14">
        <v>1140</v>
      </c>
      <c r="J9" s="14">
        <v>1650</v>
      </c>
      <c r="K9" s="14">
        <v>102</v>
      </c>
      <c r="L9" s="14">
        <v>99</v>
      </c>
    </row>
    <row r="10" spans="2:12" ht="14" customHeight="1" x14ac:dyDescent="0.2">
      <c r="B10" s="10" t="s">
        <v>48</v>
      </c>
      <c r="C10" s="14">
        <f t="shared" ref="C10:L10" si="0">+SUM(C11:C34)</f>
        <v>176562</v>
      </c>
      <c r="D10" s="14">
        <f t="shared" si="0"/>
        <v>3723</v>
      </c>
      <c r="E10" s="14">
        <f t="shared" si="0"/>
        <v>3049</v>
      </c>
      <c r="F10" s="14">
        <f t="shared" si="0"/>
        <v>5764</v>
      </c>
      <c r="G10" s="14">
        <f t="shared" si="0"/>
        <v>901</v>
      </c>
      <c r="H10" s="14">
        <f t="shared" si="0"/>
        <v>2106</v>
      </c>
      <c r="I10" s="14">
        <f t="shared" si="0"/>
        <v>68216</v>
      </c>
      <c r="J10" s="14">
        <f t="shared" si="0"/>
        <v>48548</v>
      </c>
      <c r="K10" s="14">
        <f t="shared" si="0"/>
        <v>19449</v>
      </c>
      <c r="L10" s="14">
        <f t="shared" si="0"/>
        <v>3276</v>
      </c>
    </row>
    <row r="11" spans="2:12" s="98" customFormat="1" ht="14" hidden="1" customHeight="1" outlineLevel="1" x14ac:dyDescent="0.35">
      <c r="B11" s="99" t="s">
        <v>290</v>
      </c>
      <c r="C11" s="110">
        <v>26707</v>
      </c>
      <c r="D11" s="110">
        <v>385</v>
      </c>
      <c r="E11" s="110">
        <v>213</v>
      </c>
      <c r="F11" s="110">
        <v>460</v>
      </c>
      <c r="G11" s="110">
        <v>187</v>
      </c>
      <c r="H11" s="110">
        <v>148</v>
      </c>
      <c r="I11" s="110">
        <v>7708</v>
      </c>
      <c r="J11" s="110">
        <v>6936</v>
      </c>
      <c r="K11" s="110">
        <v>1708</v>
      </c>
      <c r="L11" s="110">
        <v>259</v>
      </c>
    </row>
    <row r="12" spans="2:12" s="98" customFormat="1" ht="14" hidden="1" customHeight="1" outlineLevel="1" x14ac:dyDescent="0.35">
      <c r="B12" s="99" t="s">
        <v>291</v>
      </c>
      <c r="C12" s="110">
        <v>4726</v>
      </c>
      <c r="D12" s="110">
        <v>85</v>
      </c>
      <c r="E12" s="110">
        <v>6</v>
      </c>
      <c r="F12" s="110">
        <v>150</v>
      </c>
      <c r="G12" s="110">
        <v>33</v>
      </c>
      <c r="H12" s="110">
        <v>321</v>
      </c>
      <c r="I12" s="110">
        <v>1909</v>
      </c>
      <c r="J12" s="110">
        <v>2064</v>
      </c>
      <c r="K12" s="110">
        <v>507</v>
      </c>
      <c r="L12" s="110">
        <v>4</v>
      </c>
    </row>
    <row r="13" spans="2:12" s="98" customFormat="1" ht="14" hidden="1" customHeight="1" outlineLevel="1" x14ac:dyDescent="0.35">
      <c r="B13" s="99" t="s">
        <v>292</v>
      </c>
      <c r="C13" s="110">
        <v>426</v>
      </c>
      <c r="D13" s="161" t="s">
        <v>100</v>
      </c>
      <c r="E13" s="161" t="s">
        <v>100</v>
      </c>
      <c r="F13" s="161" t="s">
        <v>100</v>
      </c>
      <c r="G13" s="161" t="s">
        <v>100</v>
      </c>
      <c r="H13" s="161" t="s">
        <v>100</v>
      </c>
      <c r="I13" s="161" t="s">
        <v>100</v>
      </c>
      <c r="J13" s="161" t="s">
        <v>100</v>
      </c>
      <c r="K13" s="161" t="s">
        <v>100</v>
      </c>
      <c r="L13" s="161" t="s">
        <v>100</v>
      </c>
    </row>
    <row r="14" spans="2:12" s="98" customFormat="1" ht="14" hidden="1" customHeight="1" outlineLevel="1" x14ac:dyDescent="0.35">
      <c r="B14" s="99" t="s">
        <v>293</v>
      </c>
      <c r="C14" s="110">
        <v>7920</v>
      </c>
      <c r="D14" s="110">
        <v>119</v>
      </c>
      <c r="E14" s="110">
        <v>95</v>
      </c>
      <c r="F14" s="110">
        <v>408</v>
      </c>
      <c r="G14" s="110">
        <v>31</v>
      </c>
      <c r="H14" s="110">
        <v>39</v>
      </c>
      <c r="I14" s="110">
        <v>4102</v>
      </c>
      <c r="J14" s="110">
        <v>2423</v>
      </c>
      <c r="K14" s="110">
        <v>849</v>
      </c>
      <c r="L14" s="110">
        <v>92</v>
      </c>
    </row>
    <row r="15" spans="2:12" s="98" customFormat="1" ht="14" hidden="1" customHeight="1" outlineLevel="1" x14ac:dyDescent="0.35">
      <c r="B15" s="99" t="s">
        <v>294</v>
      </c>
      <c r="C15" s="110">
        <v>7674</v>
      </c>
      <c r="D15" s="110">
        <v>605</v>
      </c>
      <c r="E15" s="110">
        <v>517</v>
      </c>
      <c r="F15" s="110">
        <v>214</v>
      </c>
      <c r="G15" s="110">
        <v>26</v>
      </c>
      <c r="H15" s="110">
        <v>37</v>
      </c>
      <c r="I15" s="110">
        <v>4022</v>
      </c>
      <c r="J15" s="110">
        <v>2832</v>
      </c>
      <c r="K15" s="110">
        <v>617</v>
      </c>
      <c r="L15" s="110">
        <v>14</v>
      </c>
    </row>
    <row r="16" spans="2:12" s="98" customFormat="1" ht="14" hidden="1" customHeight="1" outlineLevel="1" x14ac:dyDescent="0.35">
      <c r="B16" s="99" t="s">
        <v>295</v>
      </c>
      <c r="C16" s="110">
        <v>4803</v>
      </c>
      <c r="D16" s="110">
        <v>155</v>
      </c>
      <c r="E16" s="110">
        <v>240</v>
      </c>
      <c r="F16" s="110">
        <v>490</v>
      </c>
      <c r="G16" s="110">
        <v>8</v>
      </c>
      <c r="H16" s="110">
        <v>43</v>
      </c>
      <c r="I16" s="110">
        <v>2298</v>
      </c>
      <c r="J16" s="110">
        <v>1374</v>
      </c>
      <c r="K16" s="110">
        <v>778</v>
      </c>
      <c r="L16" s="110">
        <v>25</v>
      </c>
    </row>
    <row r="17" spans="2:12" s="98" customFormat="1" ht="14" hidden="1" customHeight="1" outlineLevel="1" x14ac:dyDescent="0.35">
      <c r="B17" s="99" t="s">
        <v>296</v>
      </c>
      <c r="C17" s="110">
        <v>4265</v>
      </c>
      <c r="D17" s="110">
        <v>39</v>
      </c>
      <c r="E17" s="110">
        <v>276</v>
      </c>
      <c r="F17" s="110">
        <v>171</v>
      </c>
      <c r="G17" s="110">
        <v>39</v>
      </c>
      <c r="H17" s="110">
        <v>34</v>
      </c>
      <c r="I17" s="110">
        <v>1521</v>
      </c>
      <c r="J17" s="110">
        <v>2018</v>
      </c>
      <c r="K17" s="110">
        <v>727</v>
      </c>
      <c r="L17" s="110">
        <v>15</v>
      </c>
    </row>
    <row r="18" spans="2:12" s="98" customFormat="1" ht="14" hidden="1" customHeight="1" outlineLevel="1" x14ac:dyDescent="0.35">
      <c r="B18" s="99" t="s">
        <v>297</v>
      </c>
      <c r="C18" s="110">
        <v>4996</v>
      </c>
      <c r="D18" s="110">
        <v>22</v>
      </c>
      <c r="E18" s="110">
        <v>74</v>
      </c>
      <c r="F18" s="110">
        <v>429</v>
      </c>
      <c r="G18" s="110">
        <v>44</v>
      </c>
      <c r="H18" s="110">
        <v>73</v>
      </c>
      <c r="I18" s="110">
        <v>2049</v>
      </c>
      <c r="J18" s="110">
        <v>1581</v>
      </c>
      <c r="K18" s="110">
        <v>454</v>
      </c>
      <c r="L18" s="110">
        <v>2</v>
      </c>
    </row>
    <row r="19" spans="2:12" s="98" customFormat="1" ht="14" hidden="1" customHeight="1" outlineLevel="1" x14ac:dyDescent="0.35">
      <c r="B19" s="99" t="s">
        <v>298</v>
      </c>
      <c r="C19" s="110">
        <v>2094</v>
      </c>
      <c r="D19" s="110">
        <v>12</v>
      </c>
      <c r="E19" s="110">
        <v>9</v>
      </c>
      <c r="F19" s="110">
        <v>45</v>
      </c>
      <c r="G19" s="110">
        <v>9</v>
      </c>
      <c r="H19" s="110">
        <v>6</v>
      </c>
      <c r="I19" s="110">
        <v>1227</v>
      </c>
      <c r="J19" s="110">
        <v>891</v>
      </c>
      <c r="K19" s="110">
        <v>322</v>
      </c>
      <c r="L19" s="110">
        <v>30</v>
      </c>
    </row>
    <row r="20" spans="2:12" s="98" customFormat="1" ht="14" hidden="1" customHeight="1" outlineLevel="1" x14ac:dyDescent="0.35">
      <c r="B20" s="99" t="s">
        <v>299</v>
      </c>
      <c r="C20" s="110">
        <v>906</v>
      </c>
      <c r="D20" s="161" t="s">
        <v>100</v>
      </c>
      <c r="E20" s="161" t="s">
        <v>100</v>
      </c>
      <c r="F20" s="161" t="s">
        <v>100</v>
      </c>
      <c r="G20" s="161" t="s">
        <v>100</v>
      </c>
      <c r="H20" s="161" t="s">
        <v>100</v>
      </c>
      <c r="I20" s="110">
        <v>723</v>
      </c>
      <c r="J20" s="110">
        <v>552</v>
      </c>
      <c r="K20" s="110">
        <v>3</v>
      </c>
      <c r="L20" s="161" t="s">
        <v>100</v>
      </c>
    </row>
    <row r="21" spans="2:12" s="98" customFormat="1" ht="14" hidden="1" customHeight="1" outlineLevel="1" x14ac:dyDescent="0.35">
      <c r="B21" s="99" t="s">
        <v>300</v>
      </c>
      <c r="C21" s="110">
        <v>5843</v>
      </c>
      <c r="D21" s="110">
        <v>35</v>
      </c>
      <c r="E21" s="110">
        <v>87</v>
      </c>
      <c r="F21" s="110">
        <v>177</v>
      </c>
      <c r="G21" s="110">
        <v>32</v>
      </c>
      <c r="H21" s="110">
        <v>174</v>
      </c>
      <c r="I21" s="110">
        <v>2306</v>
      </c>
      <c r="J21" s="110">
        <v>1760</v>
      </c>
      <c r="K21" s="110">
        <v>614</v>
      </c>
      <c r="L21" s="110">
        <v>35</v>
      </c>
    </row>
    <row r="22" spans="2:12" s="98" customFormat="1" ht="14" hidden="1" customHeight="1" outlineLevel="1" x14ac:dyDescent="0.35">
      <c r="B22" s="99" t="s">
        <v>301</v>
      </c>
      <c r="C22" s="110">
        <v>7062</v>
      </c>
      <c r="D22" s="110">
        <v>1</v>
      </c>
      <c r="E22" s="110">
        <v>2</v>
      </c>
      <c r="F22" s="110">
        <v>213</v>
      </c>
      <c r="G22" s="110">
        <v>20</v>
      </c>
      <c r="H22" s="110">
        <v>110</v>
      </c>
      <c r="I22" s="110">
        <v>1668</v>
      </c>
      <c r="J22" s="110">
        <v>801</v>
      </c>
      <c r="K22" s="110">
        <v>1284</v>
      </c>
      <c r="L22" s="110">
        <v>45</v>
      </c>
    </row>
    <row r="23" spans="2:12" s="98" customFormat="1" ht="14" hidden="1" customHeight="1" outlineLevel="1" x14ac:dyDescent="0.35">
      <c r="B23" s="99" t="s">
        <v>302</v>
      </c>
      <c r="C23" s="110">
        <v>13984</v>
      </c>
      <c r="D23" s="110">
        <v>38</v>
      </c>
      <c r="E23" s="110">
        <v>293</v>
      </c>
      <c r="F23" s="110">
        <v>439</v>
      </c>
      <c r="G23" s="110">
        <v>57</v>
      </c>
      <c r="H23" s="110">
        <v>160</v>
      </c>
      <c r="I23" s="110">
        <v>4202</v>
      </c>
      <c r="J23" s="110">
        <v>2391</v>
      </c>
      <c r="K23" s="110">
        <v>3607</v>
      </c>
      <c r="L23" s="110">
        <v>284</v>
      </c>
    </row>
    <row r="24" spans="2:12" s="98" customFormat="1" ht="14" hidden="1" customHeight="1" outlineLevel="1" x14ac:dyDescent="0.35">
      <c r="B24" s="99" t="s">
        <v>303</v>
      </c>
      <c r="C24" s="110">
        <v>8694</v>
      </c>
      <c r="D24" s="110">
        <v>63</v>
      </c>
      <c r="E24" s="110">
        <v>261</v>
      </c>
      <c r="F24" s="110">
        <v>494</v>
      </c>
      <c r="G24" s="110">
        <v>76</v>
      </c>
      <c r="H24" s="110">
        <v>198</v>
      </c>
      <c r="I24" s="110">
        <v>3441</v>
      </c>
      <c r="J24" s="110">
        <v>2904</v>
      </c>
      <c r="K24" s="110">
        <v>866</v>
      </c>
      <c r="L24" s="110">
        <v>128</v>
      </c>
    </row>
    <row r="25" spans="2:12" s="98" customFormat="1" ht="14" hidden="1" customHeight="1" outlineLevel="1" x14ac:dyDescent="0.35">
      <c r="B25" s="99" t="s">
        <v>304</v>
      </c>
      <c r="C25" s="110">
        <v>4022</v>
      </c>
      <c r="D25" s="110">
        <v>136</v>
      </c>
      <c r="E25" s="110">
        <v>30</v>
      </c>
      <c r="F25" s="110">
        <v>217</v>
      </c>
      <c r="G25" s="110">
        <v>23</v>
      </c>
      <c r="H25" s="110">
        <v>29</v>
      </c>
      <c r="I25" s="110">
        <v>1594</v>
      </c>
      <c r="J25" s="110">
        <v>700</v>
      </c>
      <c r="K25" s="110">
        <v>400</v>
      </c>
      <c r="L25" s="110">
        <v>0</v>
      </c>
    </row>
    <row r="26" spans="2:12" s="98" customFormat="1" ht="14" hidden="1" customHeight="1" outlineLevel="1" x14ac:dyDescent="0.35">
      <c r="B26" s="99" t="s">
        <v>305</v>
      </c>
      <c r="C26" s="110">
        <v>16667</v>
      </c>
      <c r="D26" s="110">
        <v>284</v>
      </c>
      <c r="E26" s="110">
        <v>384</v>
      </c>
      <c r="F26" s="110">
        <v>794</v>
      </c>
      <c r="G26" s="110">
        <v>142</v>
      </c>
      <c r="H26" s="110">
        <v>286</v>
      </c>
      <c r="I26" s="110">
        <v>7249</v>
      </c>
      <c r="J26" s="110">
        <v>6762</v>
      </c>
      <c r="K26" s="110">
        <v>1351</v>
      </c>
      <c r="L26" s="110">
        <v>207</v>
      </c>
    </row>
    <row r="27" spans="2:12" s="98" customFormat="1" ht="14" hidden="1" customHeight="1" outlineLevel="1" x14ac:dyDescent="0.35">
      <c r="B27" s="99" t="s">
        <v>306</v>
      </c>
      <c r="C27" s="110">
        <v>7175</v>
      </c>
      <c r="D27" s="110">
        <v>27</v>
      </c>
      <c r="E27" s="110">
        <v>2</v>
      </c>
      <c r="F27" s="110">
        <v>98</v>
      </c>
      <c r="G27" s="110">
        <v>5</v>
      </c>
      <c r="H27" s="110">
        <v>64</v>
      </c>
      <c r="I27" s="110">
        <v>1619</v>
      </c>
      <c r="J27" s="110">
        <v>766</v>
      </c>
      <c r="K27" s="110">
        <v>622</v>
      </c>
      <c r="L27" s="110">
        <v>77</v>
      </c>
    </row>
    <row r="28" spans="2:12" s="98" customFormat="1" ht="14" hidden="1" customHeight="1" outlineLevel="1" x14ac:dyDescent="0.35">
      <c r="B28" s="99" t="s">
        <v>307</v>
      </c>
      <c r="C28" s="110">
        <v>8576</v>
      </c>
      <c r="D28" s="110">
        <v>170</v>
      </c>
      <c r="E28" s="110">
        <v>25</v>
      </c>
      <c r="F28" s="110">
        <v>252</v>
      </c>
      <c r="G28" s="110">
        <v>49</v>
      </c>
      <c r="H28" s="110">
        <v>105</v>
      </c>
      <c r="I28" s="110">
        <v>2687</v>
      </c>
      <c r="J28" s="110">
        <v>1248</v>
      </c>
      <c r="K28" s="110">
        <v>970</v>
      </c>
      <c r="L28" s="110">
        <v>51</v>
      </c>
    </row>
    <row r="29" spans="2:12" s="98" customFormat="1" ht="14" hidden="1" customHeight="1" outlineLevel="1" x14ac:dyDescent="0.35">
      <c r="B29" s="99" t="s">
        <v>308</v>
      </c>
      <c r="C29" s="110">
        <v>6164</v>
      </c>
      <c r="D29" s="110">
        <v>51</v>
      </c>
      <c r="E29" s="110">
        <v>161</v>
      </c>
      <c r="F29" s="110">
        <v>229</v>
      </c>
      <c r="G29" s="110">
        <v>55</v>
      </c>
      <c r="H29" s="110">
        <v>54</v>
      </c>
      <c r="I29" s="110">
        <v>3066</v>
      </c>
      <c r="J29" s="110">
        <v>2114</v>
      </c>
      <c r="K29" s="110">
        <v>869</v>
      </c>
      <c r="L29" s="110">
        <v>79</v>
      </c>
    </row>
    <row r="30" spans="2:12" s="98" customFormat="1" ht="14" hidden="1" customHeight="1" outlineLevel="1" x14ac:dyDescent="0.35">
      <c r="B30" s="99" t="s">
        <v>309</v>
      </c>
      <c r="C30" s="110">
        <v>20466</v>
      </c>
      <c r="D30" s="110">
        <v>884</v>
      </c>
      <c r="E30" s="110">
        <v>61</v>
      </c>
      <c r="F30" s="110">
        <v>168</v>
      </c>
      <c r="G30" s="110">
        <v>28</v>
      </c>
      <c r="H30" s="110">
        <v>159</v>
      </c>
      <c r="I30" s="110">
        <v>8663</v>
      </c>
      <c r="J30" s="110">
        <v>4934</v>
      </c>
      <c r="K30" s="110">
        <v>486</v>
      </c>
      <c r="L30" s="110">
        <v>400</v>
      </c>
    </row>
    <row r="31" spans="2:12" s="98" customFormat="1" ht="14" hidden="1" customHeight="1" outlineLevel="1" x14ac:dyDescent="0.35">
      <c r="B31" s="99" t="s">
        <v>310</v>
      </c>
      <c r="C31" s="110">
        <v>2237</v>
      </c>
      <c r="D31" s="110">
        <v>59</v>
      </c>
      <c r="E31" s="110">
        <v>31</v>
      </c>
      <c r="F31" s="110">
        <v>25</v>
      </c>
      <c r="G31" s="110">
        <v>3</v>
      </c>
      <c r="H31" s="110">
        <v>6</v>
      </c>
      <c r="I31" s="110">
        <v>854</v>
      </c>
      <c r="J31" s="110">
        <v>473</v>
      </c>
      <c r="K31" s="110">
        <v>68</v>
      </c>
      <c r="L31" s="110">
        <v>2</v>
      </c>
    </row>
    <row r="32" spans="2:12" s="98" customFormat="1" ht="14" hidden="1" customHeight="1" outlineLevel="1" x14ac:dyDescent="0.35">
      <c r="B32" s="99" t="s">
        <v>311</v>
      </c>
      <c r="C32" s="110">
        <v>3918</v>
      </c>
      <c r="D32" s="110">
        <v>451</v>
      </c>
      <c r="E32" s="110">
        <v>26</v>
      </c>
      <c r="F32" s="110">
        <v>157</v>
      </c>
      <c r="G32" s="110">
        <v>12</v>
      </c>
      <c r="H32" s="110">
        <v>10</v>
      </c>
      <c r="I32" s="110">
        <v>1488</v>
      </c>
      <c r="J32" s="110">
        <v>1255</v>
      </c>
      <c r="K32" s="110">
        <v>1809</v>
      </c>
      <c r="L32" s="110">
        <v>1316</v>
      </c>
    </row>
    <row r="33" spans="2:12" s="98" customFormat="1" ht="14" hidden="1" customHeight="1" outlineLevel="1" x14ac:dyDescent="0.35">
      <c r="B33" s="99" t="s">
        <v>312</v>
      </c>
      <c r="C33" s="110">
        <v>2310</v>
      </c>
      <c r="D33" s="110">
        <v>36</v>
      </c>
      <c r="E33" s="110">
        <v>19</v>
      </c>
      <c r="F33" s="110">
        <v>43</v>
      </c>
      <c r="G33" s="110">
        <v>7</v>
      </c>
      <c r="H33" s="110">
        <v>37</v>
      </c>
      <c r="I33" s="110">
        <v>609</v>
      </c>
      <c r="J33" s="110">
        <v>417</v>
      </c>
      <c r="K33" s="110">
        <v>241</v>
      </c>
      <c r="L33" s="110">
        <v>176</v>
      </c>
    </row>
    <row r="34" spans="2:12" s="98" customFormat="1" ht="14" hidden="1" customHeight="1" outlineLevel="1" x14ac:dyDescent="0.35">
      <c r="B34" s="99" t="s">
        <v>313</v>
      </c>
      <c r="C34" s="110">
        <v>4927</v>
      </c>
      <c r="D34" s="110">
        <v>66</v>
      </c>
      <c r="E34" s="110">
        <v>237</v>
      </c>
      <c r="F34" s="110">
        <v>91</v>
      </c>
      <c r="G34" s="110">
        <v>15</v>
      </c>
      <c r="H34" s="110">
        <v>13</v>
      </c>
      <c r="I34" s="110">
        <v>3211</v>
      </c>
      <c r="J34" s="110">
        <v>1352</v>
      </c>
      <c r="K34" s="110">
        <v>297</v>
      </c>
      <c r="L34" s="110">
        <v>35</v>
      </c>
    </row>
    <row r="35" spans="2:12" s="1" customFormat="1" ht="14" customHeight="1" collapsed="1" x14ac:dyDescent="0.3">
      <c r="B35" s="100" t="s">
        <v>57</v>
      </c>
      <c r="C35" s="14">
        <v>5048</v>
      </c>
      <c r="D35" s="56" t="s">
        <v>100</v>
      </c>
      <c r="E35" s="14">
        <v>1</v>
      </c>
      <c r="F35" s="14">
        <v>17</v>
      </c>
      <c r="G35" s="14">
        <v>5</v>
      </c>
      <c r="H35" s="14">
        <v>85</v>
      </c>
      <c r="I35" s="14">
        <v>949</v>
      </c>
      <c r="J35" s="14">
        <v>528</v>
      </c>
      <c r="K35" s="14">
        <v>171</v>
      </c>
      <c r="L35" s="14">
        <v>10</v>
      </c>
    </row>
    <row r="36" spans="2:12" s="1" customFormat="1" ht="14" customHeight="1" x14ac:dyDescent="0.3">
      <c r="B36" s="100" t="s">
        <v>58</v>
      </c>
      <c r="C36" s="14">
        <v>11949</v>
      </c>
      <c r="D36" s="14">
        <v>123</v>
      </c>
      <c r="E36" s="14">
        <v>21</v>
      </c>
      <c r="F36" s="14">
        <v>521</v>
      </c>
      <c r="G36" s="14">
        <v>56</v>
      </c>
      <c r="H36" s="14">
        <v>267</v>
      </c>
      <c r="I36" s="14">
        <v>6175</v>
      </c>
      <c r="J36" s="14">
        <v>2970</v>
      </c>
      <c r="K36" s="14">
        <v>1903</v>
      </c>
      <c r="L36" s="14">
        <v>575</v>
      </c>
    </row>
    <row r="37" spans="2:12" s="1" customFormat="1" ht="14" customHeight="1" x14ac:dyDescent="0.3">
      <c r="B37" s="102" t="s">
        <v>49</v>
      </c>
      <c r="C37" s="14">
        <v>36622</v>
      </c>
      <c r="D37" s="14">
        <v>403</v>
      </c>
      <c r="E37" s="14">
        <v>293</v>
      </c>
      <c r="F37" s="14">
        <v>1307</v>
      </c>
      <c r="G37" s="14">
        <v>299</v>
      </c>
      <c r="H37" s="14">
        <v>794</v>
      </c>
      <c r="I37" s="14">
        <v>15980</v>
      </c>
      <c r="J37" s="14">
        <v>10853</v>
      </c>
      <c r="K37" s="14">
        <v>3983</v>
      </c>
      <c r="L37" s="14">
        <v>779</v>
      </c>
    </row>
    <row r="38" spans="2:12" s="1" customFormat="1" ht="14" customHeight="1" x14ac:dyDescent="0.3">
      <c r="B38" s="100" t="s">
        <v>50</v>
      </c>
      <c r="C38" s="77">
        <f>+C39+C40+C41</f>
        <v>165119</v>
      </c>
      <c r="D38" s="77">
        <f t="shared" ref="D38:L38" si="1">+D39+D40+D41</f>
        <v>1498</v>
      </c>
      <c r="E38" s="77">
        <f t="shared" si="1"/>
        <v>1606</v>
      </c>
      <c r="F38" s="77">
        <f t="shared" si="1"/>
        <v>2976</v>
      </c>
      <c r="G38" s="77">
        <f t="shared" si="1"/>
        <v>765</v>
      </c>
      <c r="H38" s="77">
        <f t="shared" si="1"/>
        <v>1799</v>
      </c>
      <c r="I38" s="77">
        <f t="shared" si="1"/>
        <v>71635</v>
      </c>
      <c r="J38" s="77">
        <f t="shared" si="1"/>
        <v>45081</v>
      </c>
      <c r="K38" s="77">
        <f t="shared" si="1"/>
        <v>11004</v>
      </c>
      <c r="L38" s="77">
        <f t="shared" si="1"/>
        <v>2113</v>
      </c>
    </row>
    <row r="39" spans="2:12" s="1" customFormat="1" ht="14" hidden="1" customHeight="1" outlineLevel="1" x14ac:dyDescent="0.3">
      <c r="B39" s="99" t="s">
        <v>314</v>
      </c>
      <c r="C39" s="110">
        <v>9056</v>
      </c>
      <c r="D39" s="110">
        <v>77</v>
      </c>
      <c r="E39" s="110">
        <v>176</v>
      </c>
      <c r="F39" s="110">
        <v>548</v>
      </c>
      <c r="G39" s="110">
        <v>81</v>
      </c>
      <c r="H39" s="110">
        <v>68</v>
      </c>
      <c r="I39" s="110">
        <v>4652</v>
      </c>
      <c r="J39" s="110">
        <v>5299</v>
      </c>
      <c r="K39" s="110">
        <v>1765</v>
      </c>
      <c r="L39" s="110">
        <v>424</v>
      </c>
    </row>
    <row r="40" spans="2:12" s="1" customFormat="1" ht="14" hidden="1" customHeight="1" outlineLevel="1" x14ac:dyDescent="0.3">
      <c r="B40" s="99" t="s">
        <v>315</v>
      </c>
      <c r="C40" s="110">
        <v>37433</v>
      </c>
      <c r="D40" s="110">
        <v>512</v>
      </c>
      <c r="E40" s="110">
        <v>384</v>
      </c>
      <c r="F40" s="110">
        <v>1166</v>
      </c>
      <c r="G40" s="110">
        <v>330</v>
      </c>
      <c r="H40" s="110">
        <v>658</v>
      </c>
      <c r="I40" s="110">
        <v>16316</v>
      </c>
      <c r="J40" s="110">
        <v>14214</v>
      </c>
      <c r="K40" s="110">
        <v>3966</v>
      </c>
      <c r="L40" s="110">
        <v>880</v>
      </c>
    </row>
    <row r="41" spans="2:12" s="1" customFormat="1" ht="14" hidden="1" customHeight="1" outlineLevel="1" x14ac:dyDescent="0.3">
      <c r="B41" s="99" t="s">
        <v>316</v>
      </c>
      <c r="C41" s="110">
        <v>118630</v>
      </c>
      <c r="D41" s="110">
        <v>909</v>
      </c>
      <c r="E41" s="110">
        <v>1046</v>
      </c>
      <c r="F41" s="110">
        <v>1262</v>
      </c>
      <c r="G41" s="110">
        <v>354</v>
      </c>
      <c r="H41" s="110">
        <v>1073</v>
      </c>
      <c r="I41" s="110">
        <v>50667</v>
      </c>
      <c r="J41" s="110">
        <v>25568</v>
      </c>
      <c r="K41" s="110">
        <v>5273</v>
      </c>
      <c r="L41" s="110">
        <v>809</v>
      </c>
    </row>
    <row r="42" spans="2:12" ht="14" customHeight="1" collapsed="1" x14ac:dyDescent="0.2">
      <c r="B42" s="10" t="s">
        <v>51</v>
      </c>
      <c r="C42" s="14">
        <v>47991</v>
      </c>
      <c r="D42" s="14">
        <v>80</v>
      </c>
      <c r="E42" s="14">
        <v>644</v>
      </c>
      <c r="F42" s="14">
        <v>4067</v>
      </c>
      <c r="G42" s="14">
        <v>1235</v>
      </c>
      <c r="H42" s="14">
        <v>799</v>
      </c>
      <c r="I42" s="14">
        <v>22410</v>
      </c>
      <c r="J42" s="14">
        <v>8344</v>
      </c>
      <c r="K42" s="14">
        <v>4543</v>
      </c>
      <c r="L42" s="14">
        <v>535</v>
      </c>
    </row>
    <row r="43" spans="2:12" ht="14" customHeight="1" x14ac:dyDescent="0.2">
      <c r="B43" s="10" t="s">
        <v>52</v>
      </c>
      <c r="C43" s="14">
        <v>37242</v>
      </c>
      <c r="D43" s="14">
        <v>794</v>
      </c>
      <c r="E43" s="14">
        <v>296</v>
      </c>
      <c r="F43" s="14">
        <v>709</v>
      </c>
      <c r="G43" s="14">
        <v>63</v>
      </c>
      <c r="H43" s="14">
        <v>612</v>
      </c>
      <c r="I43" s="14">
        <v>6798</v>
      </c>
      <c r="J43" s="14">
        <v>9703</v>
      </c>
      <c r="K43" s="14">
        <v>2262</v>
      </c>
      <c r="L43" s="14">
        <v>522</v>
      </c>
    </row>
    <row r="44" spans="2:12" ht="14" customHeight="1" x14ac:dyDescent="0.2">
      <c r="B44" s="10" t="s">
        <v>61</v>
      </c>
      <c r="C44" s="14">
        <v>37503</v>
      </c>
      <c r="D44" s="14">
        <v>220</v>
      </c>
      <c r="E44" s="14">
        <v>79</v>
      </c>
      <c r="F44" s="14">
        <v>639</v>
      </c>
      <c r="G44" s="14">
        <v>83</v>
      </c>
      <c r="H44" s="14">
        <v>1011</v>
      </c>
      <c r="I44" s="14">
        <v>16557</v>
      </c>
      <c r="J44" s="14">
        <v>6412</v>
      </c>
      <c r="K44" s="14">
        <v>4022</v>
      </c>
      <c r="L44" s="14">
        <v>545</v>
      </c>
    </row>
    <row r="45" spans="2:12" ht="14" customHeight="1" x14ac:dyDescent="0.2">
      <c r="B45" s="10" t="s">
        <v>60</v>
      </c>
      <c r="C45" s="14">
        <v>43943</v>
      </c>
      <c r="D45" s="14">
        <v>225</v>
      </c>
      <c r="E45" s="14">
        <v>273</v>
      </c>
      <c r="F45" s="14">
        <v>4581</v>
      </c>
      <c r="G45" s="14">
        <v>375</v>
      </c>
      <c r="H45" s="14">
        <v>3496</v>
      </c>
      <c r="I45" s="14">
        <v>29447</v>
      </c>
      <c r="J45" s="14">
        <v>9720</v>
      </c>
      <c r="K45" s="14">
        <v>5725</v>
      </c>
      <c r="L45" s="14">
        <v>131</v>
      </c>
    </row>
    <row r="46" spans="2:12" ht="14" customHeight="1" x14ac:dyDescent="0.2">
      <c r="B46" s="10" t="s">
        <v>59</v>
      </c>
      <c r="C46" s="14">
        <v>2201</v>
      </c>
      <c r="D46" s="14">
        <v>10</v>
      </c>
      <c r="E46" s="14">
        <v>50</v>
      </c>
      <c r="F46" s="14">
        <v>174</v>
      </c>
      <c r="G46" s="14">
        <v>120</v>
      </c>
      <c r="H46" s="14">
        <v>114</v>
      </c>
      <c r="I46" s="14">
        <v>1428</v>
      </c>
      <c r="J46" s="14">
        <v>813</v>
      </c>
      <c r="K46" s="14">
        <v>715</v>
      </c>
      <c r="L46" s="14">
        <v>181</v>
      </c>
    </row>
    <row r="47" spans="2:12" ht="14" customHeight="1" x14ac:dyDescent="0.2">
      <c r="B47" s="10" t="s">
        <v>62</v>
      </c>
      <c r="C47" s="14">
        <v>35527</v>
      </c>
      <c r="D47" s="14">
        <v>300</v>
      </c>
      <c r="E47" s="14">
        <v>315</v>
      </c>
      <c r="F47" s="14">
        <v>2384</v>
      </c>
      <c r="G47" s="14">
        <v>2721</v>
      </c>
      <c r="H47" s="14">
        <v>1452</v>
      </c>
      <c r="I47" s="14">
        <v>13787</v>
      </c>
      <c r="J47" s="14">
        <v>11597</v>
      </c>
      <c r="K47" s="14">
        <v>4582</v>
      </c>
      <c r="L47" s="14">
        <v>619</v>
      </c>
    </row>
    <row r="48" spans="2:12" ht="14" customHeight="1" x14ac:dyDescent="0.2">
      <c r="B48" s="10" t="s">
        <v>63</v>
      </c>
      <c r="C48" s="14">
        <v>61881</v>
      </c>
      <c r="D48" s="14">
        <v>286</v>
      </c>
      <c r="E48" s="14">
        <v>105</v>
      </c>
      <c r="F48" s="14">
        <v>371</v>
      </c>
      <c r="G48" s="14">
        <v>91</v>
      </c>
      <c r="H48" s="14">
        <v>540</v>
      </c>
      <c r="I48" s="14">
        <v>10255</v>
      </c>
      <c r="J48" s="14">
        <v>10778</v>
      </c>
      <c r="K48" s="14">
        <v>2076</v>
      </c>
      <c r="L48" s="14">
        <v>418</v>
      </c>
    </row>
    <row r="49" spans="2:12" ht="14" customHeight="1" x14ac:dyDescent="0.2">
      <c r="B49" s="10" t="s">
        <v>69</v>
      </c>
      <c r="C49" s="14">
        <v>1793</v>
      </c>
      <c r="D49" s="14">
        <v>5</v>
      </c>
      <c r="E49" s="14">
        <v>12</v>
      </c>
      <c r="F49" s="14">
        <v>54</v>
      </c>
      <c r="G49" s="14">
        <v>86</v>
      </c>
      <c r="H49" s="14">
        <v>472</v>
      </c>
      <c r="I49" s="14">
        <v>1099</v>
      </c>
      <c r="J49" s="14">
        <v>404</v>
      </c>
      <c r="K49" s="14">
        <v>857</v>
      </c>
      <c r="L49" s="14">
        <v>137</v>
      </c>
    </row>
    <row r="50" spans="2:12" ht="14" customHeight="1" x14ac:dyDescent="0.2">
      <c r="B50" s="10" t="s">
        <v>64</v>
      </c>
      <c r="C50" s="14">
        <v>7981</v>
      </c>
      <c r="D50" s="14">
        <v>275</v>
      </c>
      <c r="E50" s="14">
        <v>669</v>
      </c>
      <c r="F50" s="14">
        <v>408</v>
      </c>
      <c r="G50" s="14">
        <v>198</v>
      </c>
      <c r="H50" s="14">
        <v>1130</v>
      </c>
      <c r="I50" s="14">
        <v>3778</v>
      </c>
      <c r="J50" s="14">
        <v>2743</v>
      </c>
      <c r="K50" s="14">
        <v>3643</v>
      </c>
      <c r="L50" s="14">
        <v>413</v>
      </c>
    </row>
    <row r="51" spans="2:12" ht="14" customHeight="1" x14ac:dyDescent="0.2">
      <c r="B51" s="10" t="s">
        <v>65</v>
      </c>
      <c r="C51" s="14">
        <v>55824</v>
      </c>
      <c r="D51" s="14">
        <v>1871</v>
      </c>
      <c r="E51" s="14">
        <v>602</v>
      </c>
      <c r="F51" s="14">
        <v>2312</v>
      </c>
      <c r="G51" s="14">
        <v>657</v>
      </c>
      <c r="H51" s="14">
        <v>1474</v>
      </c>
      <c r="I51" s="14">
        <v>18130</v>
      </c>
      <c r="J51" s="14">
        <v>14115</v>
      </c>
      <c r="K51" s="14">
        <v>12135</v>
      </c>
      <c r="L51" s="14">
        <v>2585</v>
      </c>
    </row>
    <row r="52" spans="2:12" ht="14" customHeight="1" x14ac:dyDescent="0.2">
      <c r="B52" s="10" t="s">
        <v>66</v>
      </c>
      <c r="C52" s="14">
        <v>2518</v>
      </c>
      <c r="D52" s="14">
        <v>49</v>
      </c>
      <c r="E52" s="14">
        <v>20</v>
      </c>
      <c r="F52" s="14">
        <v>113</v>
      </c>
      <c r="G52" s="14">
        <v>47</v>
      </c>
      <c r="H52" s="14">
        <v>149</v>
      </c>
      <c r="I52" s="14">
        <v>1692</v>
      </c>
      <c r="J52" s="14">
        <v>1944</v>
      </c>
      <c r="K52" s="14">
        <v>724</v>
      </c>
      <c r="L52" s="14">
        <v>42</v>
      </c>
    </row>
    <row r="53" spans="2:12" ht="14" customHeight="1" x14ac:dyDescent="0.2">
      <c r="B53" s="10" t="s">
        <v>67</v>
      </c>
      <c r="C53" s="14">
        <v>7560</v>
      </c>
      <c r="D53" s="14">
        <v>264</v>
      </c>
      <c r="E53" s="14">
        <v>167</v>
      </c>
      <c r="F53" s="14">
        <v>392</v>
      </c>
      <c r="G53" s="14">
        <v>167</v>
      </c>
      <c r="H53" s="14">
        <v>618</v>
      </c>
      <c r="I53" s="14">
        <v>3407</v>
      </c>
      <c r="J53" s="14">
        <v>2702</v>
      </c>
      <c r="K53" s="14">
        <v>3177</v>
      </c>
      <c r="L53" s="14">
        <v>372</v>
      </c>
    </row>
    <row r="54" spans="2:12" ht="14" customHeight="1" x14ac:dyDescent="0.2">
      <c r="B54" s="86" t="s">
        <v>68</v>
      </c>
      <c r="C54" s="46" t="s">
        <v>100</v>
      </c>
      <c r="D54" s="152">
        <v>2</v>
      </c>
      <c r="E54" s="46" t="s">
        <v>100</v>
      </c>
      <c r="F54" s="46" t="s">
        <v>100</v>
      </c>
      <c r="G54" s="46" t="s">
        <v>100</v>
      </c>
      <c r="H54" s="152">
        <v>1</v>
      </c>
      <c r="I54" s="152">
        <v>2</v>
      </c>
      <c r="J54" s="152">
        <v>6</v>
      </c>
      <c r="K54" s="46" t="s">
        <v>100</v>
      </c>
      <c r="L54" s="46" t="s">
        <v>100</v>
      </c>
    </row>
    <row r="55" spans="2:12" ht="7.5" customHeight="1" x14ac:dyDescent="0.2"/>
    <row r="56" spans="2:12" ht="12.75" customHeight="1" x14ac:dyDescent="0.2">
      <c r="B56" s="190" t="s">
        <v>134</v>
      </c>
      <c r="C56" s="190"/>
      <c r="D56" s="190"/>
      <c r="E56" s="190"/>
      <c r="F56" s="190"/>
      <c r="G56" s="190"/>
      <c r="H56" s="190"/>
      <c r="I56" s="190"/>
    </row>
    <row r="57" spans="2:12" ht="14" customHeight="1" x14ac:dyDescent="0.2">
      <c r="B57" s="21"/>
      <c r="C57" s="21"/>
      <c r="D57" s="21"/>
      <c r="E57" s="21"/>
      <c r="F57" s="21"/>
      <c r="G57" s="21"/>
      <c r="H57" s="21"/>
    </row>
  </sheetData>
  <mergeCells count="13">
    <mergeCell ref="L5:L6"/>
    <mergeCell ref="B2:L2"/>
    <mergeCell ref="B3:L3"/>
    <mergeCell ref="B56:I56"/>
    <mergeCell ref="I5:I6"/>
    <mergeCell ref="J5:J6"/>
    <mergeCell ref="K5:K6"/>
    <mergeCell ref="C5:C6"/>
    <mergeCell ref="D5:D6"/>
    <mergeCell ref="F5:F6"/>
    <mergeCell ref="G5:G6"/>
    <mergeCell ref="H5:H6"/>
    <mergeCell ref="E5:E6"/>
  </mergeCells>
  <printOptions horizontalCentered="1"/>
  <pageMargins left="0" right="0" top="0.78740157480314965" bottom="0.19685039370078741"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57"/>
  <sheetViews>
    <sheetView workbookViewId="0"/>
  </sheetViews>
  <sheetFormatPr defaultColWidth="9.1796875" defaultRowHeight="13.5" customHeight="1" outlineLevelRow="1" x14ac:dyDescent="0.2"/>
  <cols>
    <col min="1" max="1" width="3.08984375" style="10" customWidth="1"/>
    <col min="2" max="2" width="58.453125" style="10" customWidth="1"/>
    <col min="3" max="3" width="8.453125" style="11" customWidth="1"/>
    <col min="4" max="6" width="11" style="11" customWidth="1"/>
    <col min="7" max="7" width="9.1796875" style="11" customWidth="1"/>
    <col min="8" max="8" width="7.36328125" style="10" customWidth="1"/>
    <col min="9" max="11" width="8.54296875" style="10" customWidth="1"/>
    <col min="12" max="12" width="7.1796875" style="10" customWidth="1"/>
    <col min="13" max="147" width="9.1796875" style="10"/>
    <col min="148" max="148" width="51.1796875" style="10" customWidth="1"/>
    <col min="149" max="156" width="9.81640625" style="10" customWidth="1"/>
    <col min="157" max="403" width="9.1796875" style="10"/>
    <col min="404" max="404" width="51.1796875" style="10" customWidth="1"/>
    <col min="405" max="412" width="9.81640625" style="10" customWidth="1"/>
    <col min="413" max="659" width="9.1796875" style="10"/>
    <col min="660" max="660" width="51.1796875" style="10" customWidth="1"/>
    <col min="661" max="668" width="9.81640625" style="10" customWidth="1"/>
    <col min="669" max="915" width="9.1796875" style="10"/>
    <col min="916" max="916" width="51.1796875" style="10" customWidth="1"/>
    <col min="917" max="924" width="9.81640625" style="10" customWidth="1"/>
    <col min="925" max="1171" width="9.1796875" style="10"/>
    <col min="1172" max="1172" width="51.1796875" style="10" customWidth="1"/>
    <col min="1173" max="1180" width="9.81640625" style="10" customWidth="1"/>
    <col min="1181" max="1427" width="9.1796875" style="10"/>
    <col min="1428" max="1428" width="51.1796875" style="10" customWidth="1"/>
    <col min="1429" max="1436" width="9.81640625" style="10" customWidth="1"/>
    <col min="1437" max="1683" width="9.1796875" style="10"/>
    <col min="1684" max="1684" width="51.1796875" style="10" customWidth="1"/>
    <col min="1685" max="1692" width="9.81640625" style="10" customWidth="1"/>
    <col min="1693" max="1939" width="9.1796875" style="10"/>
    <col min="1940" max="1940" width="51.1796875" style="10" customWidth="1"/>
    <col min="1941" max="1948" width="9.81640625" style="10" customWidth="1"/>
    <col min="1949" max="2195" width="9.1796875" style="10"/>
    <col min="2196" max="2196" width="51.1796875" style="10" customWidth="1"/>
    <col min="2197" max="2204" width="9.81640625" style="10" customWidth="1"/>
    <col min="2205" max="2451" width="9.1796875" style="10"/>
    <col min="2452" max="2452" width="51.1796875" style="10" customWidth="1"/>
    <col min="2453" max="2460" width="9.81640625" style="10" customWidth="1"/>
    <col min="2461" max="2707" width="9.1796875" style="10"/>
    <col min="2708" max="2708" width="51.1796875" style="10" customWidth="1"/>
    <col min="2709" max="2716" width="9.81640625" style="10" customWidth="1"/>
    <col min="2717" max="2963" width="9.1796875" style="10"/>
    <col min="2964" max="2964" width="51.1796875" style="10" customWidth="1"/>
    <col min="2965" max="2972" width="9.81640625" style="10" customWidth="1"/>
    <col min="2973" max="3219" width="9.1796875" style="10"/>
    <col min="3220" max="3220" width="51.1796875" style="10" customWidth="1"/>
    <col min="3221" max="3228" width="9.81640625" style="10" customWidth="1"/>
    <col min="3229" max="3475" width="9.1796875" style="10"/>
    <col min="3476" max="3476" width="51.1796875" style="10" customWidth="1"/>
    <col min="3477" max="3484" width="9.81640625" style="10" customWidth="1"/>
    <col min="3485" max="3731" width="9.1796875" style="10"/>
    <col min="3732" max="3732" width="51.1796875" style="10" customWidth="1"/>
    <col min="3733" max="3740" width="9.81640625" style="10" customWidth="1"/>
    <col min="3741" max="3987" width="9.1796875" style="10"/>
    <col min="3988" max="3988" width="51.1796875" style="10" customWidth="1"/>
    <col min="3989" max="3996" width="9.81640625" style="10" customWidth="1"/>
    <col min="3997" max="4243" width="9.1796875" style="10"/>
    <col min="4244" max="4244" width="51.1796875" style="10" customWidth="1"/>
    <col min="4245" max="4252" width="9.81640625" style="10" customWidth="1"/>
    <col min="4253" max="4499" width="9.1796875" style="10"/>
    <col min="4500" max="4500" width="51.1796875" style="10" customWidth="1"/>
    <col min="4501" max="4508" width="9.81640625" style="10" customWidth="1"/>
    <col min="4509" max="4755" width="9.1796875" style="10"/>
    <col min="4756" max="4756" width="51.1796875" style="10" customWidth="1"/>
    <col min="4757" max="4764" width="9.81640625" style="10" customWidth="1"/>
    <col min="4765" max="5011" width="9.1796875" style="10"/>
    <col min="5012" max="5012" width="51.1796875" style="10" customWidth="1"/>
    <col min="5013" max="5020" width="9.81640625" style="10" customWidth="1"/>
    <col min="5021" max="5267" width="9.1796875" style="10"/>
    <col min="5268" max="5268" width="51.1796875" style="10" customWidth="1"/>
    <col min="5269" max="5276" width="9.81640625" style="10" customWidth="1"/>
    <col min="5277" max="5523" width="9.1796875" style="10"/>
    <col min="5524" max="5524" width="51.1796875" style="10" customWidth="1"/>
    <col min="5525" max="5532" width="9.81640625" style="10" customWidth="1"/>
    <col min="5533" max="5779" width="9.1796875" style="10"/>
    <col min="5780" max="5780" width="51.1796875" style="10" customWidth="1"/>
    <col min="5781" max="5788" width="9.81640625" style="10" customWidth="1"/>
    <col min="5789" max="6035" width="9.1796875" style="10"/>
    <col min="6036" max="6036" width="51.1796875" style="10" customWidth="1"/>
    <col min="6037" max="6044" width="9.81640625" style="10" customWidth="1"/>
    <col min="6045" max="6291" width="9.1796875" style="10"/>
    <col min="6292" max="6292" width="51.1796875" style="10" customWidth="1"/>
    <col min="6293" max="6300" width="9.81640625" style="10" customWidth="1"/>
    <col min="6301" max="6547" width="9.1796875" style="10"/>
    <col min="6548" max="6548" width="51.1796875" style="10" customWidth="1"/>
    <col min="6549" max="6556" width="9.81640625" style="10" customWidth="1"/>
    <col min="6557" max="6803" width="9.1796875" style="10"/>
    <col min="6804" max="6804" width="51.1796875" style="10" customWidth="1"/>
    <col min="6805" max="6812" width="9.81640625" style="10" customWidth="1"/>
    <col min="6813" max="7059" width="9.1796875" style="10"/>
    <col min="7060" max="7060" width="51.1796875" style="10" customWidth="1"/>
    <col min="7061" max="7068" width="9.81640625" style="10" customWidth="1"/>
    <col min="7069" max="7315" width="9.1796875" style="10"/>
    <col min="7316" max="7316" width="51.1796875" style="10" customWidth="1"/>
    <col min="7317" max="7324" width="9.81640625" style="10" customWidth="1"/>
    <col min="7325" max="7571" width="9.1796875" style="10"/>
    <col min="7572" max="7572" width="51.1796875" style="10" customWidth="1"/>
    <col min="7573" max="7580" width="9.81640625" style="10" customWidth="1"/>
    <col min="7581" max="7827" width="9.1796875" style="10"/>
    <col min="7828" max="7828" width="51.1796875" style="10" customWidth="1"/>
    <col min="7829" max="7836" width="9.81640625" style="10" customWidth="1"/>
    <col min="7837" max="8083" width="9.1796875" style="10"/>
    <col min="8084" max="8084" width="51.1796875" style="10" customWidth="1"/>
    <col min="8085" max="8092" width="9.81640625" style="10" customWidth="1"/>
    <col min="8093" max="8339" width="9.1796875" style="10"/>
    <col min="8340" max="8340" width="51.1796875" style="10" customWidth="1"/>
    <col min="8341" max="8348" width="9.81640625" style="10" customWidth="1"/>
    <col min="8349" max="8595" width="9.1796875" style="10"/>
    <col min="8596" max="8596" width="51.1796875" style="10" customWidth="1"/>
    <col min="8597" max="8604" width="9.81640625" style="10" customWidth="1"/>
    <col min="8605" max="8851" width="9.1796875" style="10"/>
    <col min="8852" max="8852" width="51.1796875" style="10" customWidth="1"/>
    <col min="8853" max="8860" width="9.81640625" style="10" customWidth="1"/>
    <col min="8861" max="9107" width="9.1796875" style="10"/>
    <col min="9108" max="9108" width="51.1796875" style="10" customWidth="1"/>
    <col min="9109" max="9116" width="9.81640625" style="10" customWidth="1"/>
    <col min="9117" max="9363" width="9.1796875" style="10"/>
    <col min="9364" max="9364" width="51.1796875" style="10" customWidth="1"/>
    <col min="9365" max="9372" width="9.81640625" style="10" customWidth="1"/>
    <col min="9373" max="9619" width="9.1796875" style="10"/>
    <col min="9620" max="9620" width="51.1796875" style="10" customWidth="1"/>
    <col min="9621" max="9628" width="9.81640625" style="10" customWidth="1"/>
    <col min="9629" max="9875" width="9.1796875" style="10"/>
    <col min="9876" max="9876" width="51.1796875" style="10" customWidth="1"/>
    <col min="9877" max="9884" width="9.81640625" style="10" customWidth="1"/>
    <col min="9885" max="10131" width="9.1796875" style="10"/>
    <col min="10132" max="10132" width="51.1796875" style="10" customWidth="1"/>
    <col min="10133" max="10140" width="9.81640625" style="10" customWidth="1"/>
    <col min="10141" max="10387" width="9.1796875" style="10"/>
    <col min="10388" max="10388" width="51.1796875" style="10" customWidth="1"/>
    <col min="10389" max="10396" width="9.81640625" style="10" customWidth="1"/>
    <col min="10397" max="10643" width="9.1796875" style="10"/>
    <col min="10644" max="10644" width="51.1796875" style="10" customWidth="1"/>
    <col min="10645" max="10652" width="9.81640625" style="10" customWidth="1"/>
    <col min="10653" max="10899" width="9.1796875" style="10"/>
    <col min="10900" max="10900" width="51.1796875" style="10" customWidth="1"/>
    <col min="10901" max="10908" width="9.81640625" style="10" customWidth="1"/>
    <col min="10909" max="11155" width="9.1796875" style="10"/>
    <col min="11156" max="11156" width="51.1796875" style="10" customWidth="1"/>
    <col min="11157" max="11164" width="9.81640625" style="10" customWidth="1"/>
    <col min="11165" max="11411" width="9.1796875" style="10"/>
    <col min="11412" max="11412" width="51.1796875" style="10" customWidth="1"/>
    <col min="11413" max="11420" width="9.81640625" style="10" customWidth="1"/>
    <col min="11421" max="11667" width="9.1796875" style="10"/>
    <col min="11668" max="11668" width="51.1796875" style="10" customWidth="1"/>
    <col min="11669" max="11676" width="9.81640625" style="10" customWidth="1"/>
    <col min="11677" max="11923" width="9.1796875" style="10"/>
    <col min="11924" max="11924" width="51.1796875" style="10" customWidth="1"/>
    <col min="11925" max="11932" width="9.81640625" style="10" customWidth="1"/>
    <col min="11933" max="12179" width="9.1796875" style="10"/>
    <col min="12180" max="12180" width="51.1796875" style="10" customWidth="1"/>
    <col min="12181" max="12188" width="9.81640625" style="10" customWidth="1"/>
    <col min="12189" max="12435" width="9.1796875" style="10"/>
    <col min="12436" max="12436" width="51.1796875" style="10" customWidth="1"/>
    <col min="12437" max="12444" width="9.81640625" style="10" customWidth="1"/>
    <col min="12445" max="12691" width="9.1796875" style="10"/>
    <col min="12692" max="12692" width="51.1796875" style="10" customWidth="1"/>
    <col min="12693" max="12700" width="9.81640625" style="10" customWidth="1"/>
    <col min="12701" max="12947" width="9.1796875" style="10"/>
    <col min="12948" max="12948" width="51.1796875" style="10" customWidth="1"/>
    <col min="12949" max="12956" width="9.81640625" style="10" customWidth="1"/>
    <col min="12957" max="13203" width="9.1796875" style="10"/>
    <col min="13204" max="13204" width="51.1796875" style="10" customWidth="1"/>
    <col min="13205" max="13212" width="9.81640625" style="10" customWidth="1"/>
    <col min="13213" max="13459" width="9.1796875" style="10"/>
    <col min="13460" max="13460" width="51.1796875" style="10" customWidth="1"/>
    <col min="13461" max="13468" width="9.81640625" style="10" customWidth="1"/>
    <col min="13469" max="13715" width="9.1796875" style="10"/>
    <col min="13716" max="13716" width="51.1796875" style="10" customWidth="1"/>
    <col min="13717" max="13724" width="9.81640625" style="10" customWidth="1"/>
    <col min="13725" max="13971" width="9.1796875" style="10"/>
    <col min="13972" max="13972" width="51.1796875" style="10" customWidth="1"/>
    <col min="13973" max="13980" width="9.81640625" style="10" customWidth="1"/>
    <col min="13981" max="14227" width="9.1796875" style="10"/>
    <col min="14228" max="14228" width="51.1796875" style="10" customWidth="1"/>
    <col min="14229" max="14236" width="9.81640625" style="10" customWidth="1"/>
    <col min="14237" max="14483" width="9.1796875" style="10"/>
    <col min="14484" max="14484" width="51.1796875" style="10" customWidth="1"/>
    <col min="14485" max="14492" width="9.81640625" style="10" customWidth="1"/>
    <col min="14493" max="14739" width="9.1796875" style="10"/>
    <col min="14740" max="14740" width="51.1796875" style="10" customWidth="1"/>
    <col min="14741" max="14748" width="9.81640625" style="10" customWidth="1"/>
    <col min="14749" max="14995" width="9.1796875" style="10"/>
    <col min="14996" max="14996" width="51.1796875" style="10" customWidth="1"/>
    <col min="14997" max="15004" width="9.81640625" style="10" customWidth="1"/>
    <col min="15005" max="15251" width="9.1796875" style="10"/>
    <col min="15252" max="15252" width="51.1796875" style="10" customWidth="1"/>
    <col min="15253" max="15260" width="9.81640625" style="10" customWidth="1"/>
    <col min="15261" max="15507" width="9.1796875" style="10"/>
    <col min="15508" max="15508" width="51.1796875" style="10" customWidth="1"/>
    <col min="15509" max="15516" width="9.81640625" style="10" customWidth="1"/>
    <col min="15517" max="15763" width="9.1796875" style="10"/>
    <col min="15764" max="15764" width="51.1796875" style="10" customWidth="1"/>
    <col min="15765" max="15772" width="9.81640625" style="10" customWidth="1"/>
    <col min="15773" max="16019" width="9.1796875" style="10"/>
    <col min="16020" max="16020" width="51.1796875" style="10" customWidth="1"/>
    <col min="16021" max="16028" width="9.81640625" style="10" customWidth="1"/>
    <col min="16029" max="16384" width="9.1796875" style="10"/>
  </cols>
  <sheetData>
    <row r="1" spans="2:12" s="1" customFormat="1" ht="17.25" customHeight="1" x14ac:dyDescent="0.3">
      <c r="B1" s="40"/>
      <c r="C1" s="41"/>
      <c r="D1" s="42"/>
      <c r="E1" s="42"/>
      <c r="L1" s="36" t="s">
        <v>195</v>
      </c>
    </row>
    <row r="2" spans="2:12" s="1" customFormat="1" ht="18.75" customHeight="1" x14ac:dyDescent="0.3">
      <c r="B2" s="181" t="s">
        <v>194</v>
      </c>
      <c r="C2" s="181"/>
      <c r="D2" s="181"/>
      <c r="E2" s="181"/>
      <c r="F2" s="181"/>
      <c r="G2" s="181"/>
      <c r="H2" s="181"/>
      <c r="I2" s="181"/>
      <c r="J2" s="181"/>
      <c r="K2" s="181"/>
      <c r="L2" s="181"/>
    </row>
    <row r="3" spans="2:12" s="1" customFormat="1" ht="15.75" customHeight="1" x14ac:dyDescent="0.3">
      <c r="B3" s="182">
        <v>2021</v>
      </c>
      <c r="C3" s="182"/>
      <c r="D3" s="182"/>
      <c r="E3" s="182"/>
      <c r="F3" s="182"/>
      <c r="G3" s="182"/>
      <c r="H3" s="182"/>
      <c r="I3" s="182"/>
      <c r="J3" s="182"/>
      <c r="K3" s="182"/>
      <c r="L3" s="182"/>
    </row>
    <row r="4" spans="2:12" ht="10.5" customHeight="1" x14ac:dyDescent="0.2">
      <c r="B4" s="10" t="s">
        <v>115</v>
      </c>
    </row>
    <row r="5" spans="2:12" ht="13.5" customHeight="1" x14ac:dyDescent="0.2">
      <c r="B5" s="37" t="s">
        <v>72</v>
      </c>
      <c r="C5" s="186" t="s">
        <v>2</v>
      </c>
      <c r="D5" s="186" t="s">
        <v>287</v>
      </c>
      <c r="E5" s="186" t="s">
        <v>289</v>
      </c>
      <c r="F5" s="186" t="s">
        <v>288</v>
      </c>
      <c r="G5" s="186" t="s">
        <v>192</v>
      </c>
      <c r="H5" s="186" t="s">
        <v>71</v>
      </c>
      <c r="I5" s="186" t="s">
        <v>7</v>
      </c>
      <c r="J5" s="186" t="s">
        <v>191</v>
      </c>
      <c r="K5" s="186" t="s">
        <v>9</v>
      </c>
      <c r="L5" s="186" t="s">
        <v>193</v>
      </c>
    </row>
    <row r="6" spans="2:12" ht="75.75" customHeight="1" x14ac:dyDescent="0.25">
      <c r="B6" s="43" t="s">
        <v>46</v>
      </c>
      <c r="C6" s="196"/>
      <c r="D6" s="196" t="s">
        <v>3</v>
      </c>
      <c r="E6" s="196"/>
      <c r="F6" s="196" t="s">
        <v>4</v>
      </c>
      <c r="G6" s="196" t="s">
        <v>5</v>
      </c>
      <c r="H6" s="196" t="s">
        <v>6</v>
      </c>
      <c r="I6" s="196" t="s">
        <v>7</v>
      </c>
      <c r="J6" s="196" t="s">
        <v>8</v>
      </c>
      <c r="K6" s="196" t="s">
        <v>9</v>
      </c>
      <c r="L6" s="196" t="s">
        <v>9</v>
      </c>
    </row>
    <row r="7" spans="2:12" ht="14" customHeight="1" x14ac:dyDescent="0.25">
      <c r="B7" s="40" t="s">
        <v>0</v>
      </c>
      <c r="C7" s="64">
        <f>+'Q22'!C7/'Q12'!$C7*100</f>
        <v>71.640726678005024</v>
      </c>
      <c r="D7" s="64">
        <f>+'Q22'!D7/'Q12'!$C7*100</f>
        <v>0.97735657822499833</v>
      </c>
      <c r="E7" s="64">
        <f>+'Q22'!E7/'Q12'!$C7*100</f>
        <v>0.79528396417287017</v>
      </c>
      <c r="F7" s="64">
        <f>+'Q22'!F7/'Q12'!$C7*100</f>
        <v>2.607755890245822</v>
      </c>
      <c r="G7" s="64">
        <f>+'Q22'!G7/'Q12'!$C7*100</f>
        <v>0.76485854579937262</v>
      </c>
      <c r="H7" s="64">
        <f>+'Q22'!H7/'Q12'!$C7*100</f>
        <v>1.6468117616797135</v>
      </c>
      <c r="I7" s="64">
        <f>+'Q22'!I7/'Q12'!$C7*100</f>
        <v>28.394689660732592</v>
      </c>
      <c r="J7" s="64">
        <f>+'Q22'!J7/'Q12'!$C7*100</f>
        <v>18.35622118223386</v>
      </c>
      <c r="K7" s="64">
        <f>+'Q22'!K7/'Q12'!$C7*100</f>
        <v>7.8566684454818736</v>
      </c>
      <c r="L7" s="64">
        <f>+'Q22'!L7/'Q12'!$C7*100</f>
        <v>1.3071412392071347</v>
      </c>
    </row>
    <row r="8" spans="2:12" ht="14" customHeight="1" x14ac:dyDescent="0.2">
      <c r="B8" s="10" t="s">
        <v>53</v>
      </c>
      <c r="C8" s="31">
        <f>+'Q22'!C8/'Q12'!$C8*100</f>
        <v>61.19852695011717</v>
      </c>
      <c r="D8" s="31">
        <f>+'Q22'!D8/'Q12'!$C8*100</f>
        <v>0.41011047874121193</v>
      </c>
      <c r="E8" s="31">
        <f>+'Q22'!E8/'Q12'!$C8*100</f>
        <v>0.25108804820890529</v>
      </c>
      <c r="F8" s="31">
        <f>+'Q22'!F8/'Q12'!$C8*100</f>
        <v>2.812186139939739</v>
      </c>
      <c r="G8" s="31">
        <f>+'Q22'!G8/'Q12'!$C8*100</f>
        <v>0.71141613659189828</v>
      </c>
      <c r="H8" s="31">
        <f>+'Q22'!H8/'Q12'!$C8*100</f>
        <v>1.4060930699698695</v>
      </c>
      <c r="I8" s="31">
        <f>+'Q22'!I8/'Q12'!$C8*100</f>
        <v>24.748911951791094</v>
      </c>
      <c r="J8" s="31">
        <f>+'Q22'!J8/'Q12'!$C8*100</f>
        <v>19.593237361901576</v>
      </c>
      <c r="K8" s="31">
        <f>+'Q22'!K8/'Q12'!$C8*100</f>
        <v>6.5701372614663534</v>
      </c>
      <c r="L8" s="31">
        <f>+'Q22'!L8/'Q12'!$C8*100</f>
        <v>2.2346836290592571</v>
      </c>
    </row>
    <row r="9" spans="2:12" ht="14" customHeight="1" x14ac:dyDescent="0.2">
      <c r="B9" s="10" t="s">
        <v>47</v>
      </c>
      <c r="C9" s="31">
        <f>+'Q22'!C9/'Q12'!$C9*100</f>
        <v>50.925670074606245</v>
      </c>
      <c r="D9" s="31">
        <f>+'Q22'!D9/'Q12'!$C9*100</f>
        <v>0.16579165515335728</v>
      </c>
      <c r="E9" s="31">
        <f>+'Q22'!E9/'Q12'!$C9*100</f>
        <v>1.4921248963802156</v>
      </c>
      <c r="F9" s="31">
        <f>+'Q22'!F9/'Q12'!$C9*100</f>
        <v>1.2434374136501796</v>
      </c>
      <c r="G9" s="31">
        <f>+'Q22'!G9/'Q12'!$C9*100</f>
        <v>0.41447913788339324</v>
      </c>
      <c r="H9" s="31">
        <f>+'Q22'!H9/'Q12'!$C9*100</f>
        <v>1.9618679193147279</v>
      </c>
      <c r="I9" s="31">
        <f>+'Q22'!I9/'Q12'!$C9*100</f>
        <v>31.500414479137884</v>
      </c>
      <c r="J9" s="31">
        <f>+'Q22'!J9/'Q12'!$C9*100</f>
        <v>45.59270516717325</v>
      </c>
      <c r="K9" s="31">
        <f>+'Q22'!K9/'Q12'!$C9*100</f>
        <v>2.8184581376070739</v>
      </c>
      <c r="L9" s="31">
        <f>+'Q22'!L9/'Q12'!$C9*100</f>
        <v>2.735562310030395</v>
      </c>
    </row>
    <row r="10" spans="2:12" ht="14" customHeight="1" x14ac:dyDescent="0.2">
      <c r="B10" s="10" t="s">
        <v>48</v>
      </c>
      <c r="C10" s="31">
        <f>+'Q22'!C10/'Q12'!$C10*100</f>
        <v>71.911732362356744</v>
      </c>
      <c r="D10" s="31">
        <f>+'Q22'!D10/'Q12'!$C10*100</f>
        <v>1.5163363554165343</v>
      </c>
      <c r="E10" s="31">
        <f>+'Q22'!E10/'Q12'!$C10*100</f>
        <v>1.2418236765149109</v>
      </c>
      <c r="F10" s="31">
        <f>+'Q22'!F10/'Q12'!$C10*100</f>
        <v>2.3476128801023108</v>
      </c>
      <c r="G10" s="31">
        <f>+'Q22'!G10/'Q12'!$C10*100</f>
        <v>0.36696724583139873</v>
      </c>
      <c r="H10" s="31">
        <f>+'Q22'!H10/'Q12'!$C10*100</f>
        <v>0.85775029935729818</v>
      </c>
      <c r="I10" s="31">
        <f>+'Q22'!I10/'Q12'!$C10*100</f>
        <v>27.783615584500215</v>
      </c>
      <c r="J10" s="31">
        <f>+'Q22'!J10/'Q12'!$C10*100</f>
        <v>19.773058657738897</v>
      </c>
      <c r="K10" s="31">
        <f>+'Q22'!K10/'Q12'!$C10*100</f>
        <v>7.9213606705603485</v>
      </c>
      <c r="L10" s="31">
        <f>+'Q22'!L10/'Q12'!$C10*100</f>
        <v>1.334278243444686</v>
      </c>
    </row>
    <row r="11" spans="2:12" s="98" customFormat="1" ht="14" hidden="1" customHeight="1" outlineLevel="1" x14ac:dyDescent="0.35">
      <c r="B11" s="99" t="s">
        <v>290</v>
      </c>
      <c r="C11" s="113">
        <f>+'Q22'!C11/'Q12'!$C11*100</f>
        <v>80.457311562330545</v>
      </c>
      <c r="D11" s="113">
        <f>+'Q22'!D11/'Q12'!$C11*100</f>
        <v>1.1598481653310839</v>
      </c>
      <c r="E11" s="113">
        <f>+'Q22'!E11/'Q12'!$C11*100</f>
        <v>0.6416822317286256</v>
      </c>
      <c r="F11" s="113">
        <f>+'Q22'!F11/'Q12'!$C11*100</f>
        <v>1.3857926131228535</v>
      </c>
      <c r="G11" s="113">
        <f>+'Q22'!G11/'Q12'!$C11*100</f>
        <v>0.5633548231608122</v>
      </c>
      <c r="H11" s="113">
        <f>+'Q22'!H11/'Q12'!$C11*100</f>
        <v>0.445863710309092</v>
      </c>
      <c r="I11" s="113">
        <f>+'Q22'!I11/'Q12'!$C11*100</f>
        <v>23.221064047719466</v>
      </c>
      <c r="J11" s="113">
        <f>+'Q22'!J11/'Q12'!$C11*100</f>
        <v>20.895342531782852</v>
      </c>
      <c r="K11" s="113">
        <f>+'Q22'!K11/'Q12'!$C11*100</f>
        <v>5.1455082243778998</v>
      </c>
      <c r="L11" s="113">
        <f>+'Q22'!L11/'Q12'!$C11*100</f>
        <v>0.78026149304091108</v>
      </c>
    </row>
    <row r="12" spans="2:12" s="98" customFormat="1" ht="14" hidden="1" customHeight="1" outlineLevel="1" x14ac:dyDescent="0.35">
      <c r="B12" s="99" t="s">
        <v>291</v>
      </c>
      <c r="C12" s="113">
        <f>+'Q22'!C12/'Q12'!$C12*100</f>
        <v>71.206870574054548</v>
      </c>
      <c r="D12" s="113">
        <f>+'Q22'!D12/'Q12'!$C12*100</f>
        <v>1.2806991110441466</v>
      </c>
      <c r="E12" s="113">
        <f>+'Q22'!E12/'Q12'!$C12*100</f>
        <v>9.0402290191351514E-2</v>
      </c>
      <c r="F12" s="113">
        <f>+'Q22'!F12/'Q12'!$C12*100</f>
        <v>2.260057254783788</v>
      </c>
      <c r="G12" s="113">
        <f>+'Q22'!G12/'Q12'!$C12*100</f>
        <v>0.49721259605243334</v>
      </c>
      <c r="H12" s="113">
        <f>+'Q22'!H12/'Q12'!$C12*100</f>
        <v>4.8365225252373056</v>
      </c>
      <c r="I12" s="113">
        <f>+'Q22'!I12/'Q12'!$C12*100</f>
        <v>28.762995329215009</v>
      </c>
      <c r="J12" s="113">
        <f>+'Q22'!J12/'Q12'!$C12*100</f>
        <v>31.098387825824918</v>
      </c>
      <c r="K12" s="113">
        <f>+'Q22'!K12/'Q12'!$C12*100</f>
        <v>7.638993521169203</v>
      </c>
      <c r="L12" s="113">
        <f>+'Q22'!L12/'Q12'!$C12*100</f>
        <v>6.0268193460901009E-2</v>
      </c>
    </row>
    <row r="13" spans="2:12" s="98" customFormat="1" ht="14" hidden="1" customHeight="1" outlineLevel="1" x14ac:dyDescent="0.35">
      <c r="B13" s="99" t="s">
        <v>292</v>
      </c>
      <c r="C13" s="113">
        <f>+'Q22'!C13/'Q12'!$C13*100</f>
        <v>100</v>
      </c>
      <c r="D13" s="139" t="s">
        <v>100</v>
      </c>
      <c r="E13" s="139" t="s">
        <v>100</v>
      </c>
      <c r="F13" s="139" t="s">
        <v>100</v>
      </c>
      <c r="G13" s="139" t="s">
        <v>100</v>
      </c>
      <c r="H13" s="139" t="s">
        <v>100</v>
      </c>
      <c r="I13" s="139" t="s">
        <v>100</v>
      </c>
      <c r="J13" s="139" t="s">
        <v>100</v>
      </c>
      <c r="K13" s="139" t="s">
        <v>100</v>
      </c>
      <c r="L13" s="139" t="s">
        <v>100</v>
      </c>
    </row>
    <row r="14" spans="2:12" s="98" customFormat="1" ht="14" hidden="1" customHeight="1" outlineLevel="1" x14ac:dyDescent="0.35">
      <c r="B14" s="99" t="s">
        <v>293</v>
      </c>
      <c r="C14" s="113">
        <f>+'Q22'!C14/'Q12'!$C14*100</f>
        <v>61.687047277825378</v>
      </c>
      <c r="D14" s="113">
        <f>+'Q22'!D14/'Q12'!$C14*100</f>
        <v>0.92686346288651766</v>
      </c>
      <c r="E14" s="113">
        <f>+'Q22'!E14/'Q12'!$C14*100</f>
        <v>0.73993301659007715</v>
      </c>
      <c r="F14" s="113">
        <f>+'Q22'!F14/'Q12'!$C14*100</f>
        <v>3.1778175870394896</v>
      </c>
      <c r="G14" s="113">
        <f>+'Q22'!G14/'Q12'!$C14*100</f>
        <v>0.24145182646623567</v>
      </c>
      <c r="H14" s="113">
        <f>+'Q22'!H14/'Q12'!$C14*100</f>
        <v>0.30376197523171589</v>
      </c>
      <c r="I14" s="113">
        <f>+'Q22'!I14/'Q12'!$C14*100</f>
        <v>31.949528779499957</v>
      </c>
      <c r="J14" s="113">
        <f>+'Q22'!J14/'Q12'!$C14*100</f>
        <v>18.872186307344808</v>
      </c>
      <c r="K14" s="113">
        <f>+'Q22'!K14/'Q12'!$C14*100</f>
        <v>6.6126645377365847</v>
      </c>
      <c r="L14" s="113">
        <f>+'Q22'!L14/'Q12'!$C14*100</f>
        <v>0.71656671080302203</v>
      </c>
    </row>
    <row r="15" spans="2:12" s="98" customFormat="1" ht="14" hidden="1" customHeight="1" outlineLevel="1" x14ac:dyDescent="0.35">
      <c r="B15" s="99" t="s">
        <v>294</v>
      </c>
      <c r="C15" s="113">
        <f>+'Q22'!C15/'Q12'!$C15*100</f>
        <v>53.336113427856546</v>
      </c>
      <c r="D15" s="113">
        <f>+'Q22'!D15/'Q12'!$C15*100</f>
        <v>4.2048929663608563</v>
      </c>
      <c r="E15" s="113">
        <f>+'Q22'!E15/'Q12'!$C15*100</f>
        <v>3.5932721712538225</v>
      </c>
      <c r="F15" s="113">
        <f>+'Q22'!F15/'Q12'!$C15*100</f>
        <v>1.4873505699193772</v>
      </c>
      <c r="G15" s="113">
        <f>+'Q22'!G15/'Q12'!$C15*100</f>
        <v>0.18070614400889631</v>
      </c>
      <c r="H15" s="113">
        <f>+'Q22'!H15/'Q12'!$C15*100</f>
        <v>0.25715874339727551</v>
      </c>
      <c r="I15" s="113">
        <f>+'Q22'!I15/'Q12'!$C15*100</f>
        <v>27.953850430914649</v>
      </c>
      <c r="J15" s="113">
        <f>+'Q22'!J15/'Q12'!$C15*100</f>
        <v>19.683069224353627</v>
      </c>
      <c r="K15" s="113">
        <f>+'Q22'!K15/'Q12'!$C15*100</f>
        <v>4.2882958020572701</v>
      </c>
      <c r="L15" s="113">
        <f>+'Q22'!L15/'Q12'!$C15*100</f>
        <v>9.7303308312482628E-2</v>
      </c>
    </row>
    <row r="16" spans="2:12" s="98" customFormat="1" ht="14" hidden="1" customHeight="1" outlineLevel="1" x14ac:dyDescent="0.35">
      <c r="B16" s="99" t="s">
        <v>295</v>
      </c>
      <c r="C16" s="113">
        <f>+'Q22'!C16/'Q12'!$C16*100</f>
        <v>56.083605791686132</v>
      </c>
      <c r="D16" s="113">
        <f>+'Q22'!D16/'Q12'!$C16*100</f>
        <v>1.809901914992994</v>
      </c>
      <c r="E16" s="113">
        <f>+'Q22'!E16/'Q12'!$C16*100</f>
        <v>2.8024287716020551</v>
      </c>
      <c r="F16" s="113">
        <f>+'Q22'!F16/'Q12'!$C16*100</f>
        <v>5.7216254086875296</v>
      </c>
      <c r="G16" s="113">
        <f>+'Q22'!G16/'Q12'!$C16*100</f>
        <v>9.3414292386735168E-2</v>
      </c>
      <c r="H16" s="113">
        <f>+'Q22'!H16/'Q12'!$C16*100</f>
        <v>0.50210182157870153</v>
      </c>
      <c r="I16" s="113">
        <f>+'Q22'!I16/'Q12'!$C16*100</f>
        <v>26.83325548808968</v>
      </c>
      <c r="J16" s="113">
        <f>+'Q22'!J16/'Q12'!$C16*100</f>
        <v>16.043904717421764</v>
      </c>
      <c r="K16" s="113">
        <f>+'Q22'!K16/'Q12'!$C16*100</f>
        <v>9.0845399346099942</v>
      </c>
      <c r="L16" s="113">
        <f>+'Q22'!L16/'Q12'!$C16*100</f>
        <v>0.29191966370854738</v>
      </c>
    </row>
    <row r="17" spans="2:12" s="98" customFormat="1" ht="14" hidden="1" customHeight="1" outlineLevel="1" x14ac:dyDescent="0.35">
      <c r="B17" s="99" t="s">
        <v>296</v>
      </c>
      <c r="C17" s="113">
        <f>+'Q22'!C17/'Q12'!$C17*100</f>
        <v>59.550404914828256</v>
      </c>
      <c r="D17" s="113">
        <f>+'Q22'!D17/'Q12'!$C17*100</f>
        <v>0.54454063110862883</v>
      </c>
      <c r="E17" s="113">
        <f>+'Q22'!E17/'Q12'!$C17*100</f>
        <v>3.8536721586149119</v>
      </c>
      <c r="F17" s="113">
        <f>+'Q22'!F17/'Q12'!$C17*100</f>
        <v>2.3876012287070649</v>
      </c>
      <c r="G17" s="113">
        <f>+'Q22'!G17/'Q12'!$C17*100</f>
        <v>0.54454063110862883</v>
      </c>
      <c r="H17" s="113">
        <f>+'Q22'!H17/'Q12'!$C17*100</f>
        <v>0.47472772968444571</v>
      </c>
      <c r="I17" s="113">
        <f>+'Q22'!I17/'Q12'!$C17*100</f>
        <v>21.237084613236526</v>
      </c>
      <c r="J17" s="113">
        <f>+'Q22'!J17/'Q12'!$C17*100</f>
        <v>28.176487014800333</v>
      </c>
      <c r="K17" s="113">
        <f>+'Q22'!K17/'Q12'!$C17*100</f>
        <v>10.150795867076235</v>
      </c>
      <c r="L17" s="113">
        <f>+'Q22'!L17/'Q12'!$C17*100</f>
        <v>0.20943870427254954</v>
      </c>
    </row>
    <row r="18" spans="2:12" s="98" customFormat="1" ht="14" hidden="1" customHeight="1" outlineLevel="1" x14ac:dyDescent="0.35">
      <c r="B18" s="99" t="s">
        <v>297</v>
      </c>
      <c r="C18" s="113">
        <f>+'Q22'!C18/'Q12'!$C18*100</f>
        <v>74.768033522897341</v>
      </c>
      <c r="D18" s="113">
        <f>+'Q22'!D18/'Q12'!$C18*100</f>
        <v>0.32924274169410356</v>
      </c>
      <c r="E18" s="113">
        <f>+'Q22'!E18/'Q12'!$C18*100</f>
        <v>1.1074528584256211</v>
      </c>
      <c r="F18" s="113">
        <f>+'Q22'!F18/'Q12'!$C18*100</f>
        <v>6.4202334630350189</v>
      </c>
      <c r="G18" s="113">
        <f>+'Q22'!G18/'Q12'!$C18*100</f>
        <v>0.65848548338820712</v>
      </c>
      <c r="H18" s="113">
        <f>+'Q22'!H18/'Q12'!$C18*100</f>
        <v>1.0924872792577072</v>
      </c>
      <c r="I18" s="113">
        <f>+'Q22'!I18/'Q12'!$C18*100</f>
        <v>30.664471715055374</v>
      </c>
      <c r="J18" s="113">
        <f>+'Q22'!J18/'Q12'!$C18*100</f>
        <v>23.660580664471713</v>
      </c>
      <c r="K18" s="113">
        <f>+'Q22'!K18/'Q12'!$C18*100</f>
        <v>6.7943729422328643</v>
      </c>
      <c r="L18" s="139" t="s">
        <v>100</v>
      </c>
    </row>
    <row r="19" spans="2:12" s="98" customFormat="1" ht="14" hidden="1" customHeight="1" outlineLevel="1" x14ac:dyDescent="0.35">
      <c r="B19" s="99" t="s">
        <v>298</v>
      </c>
      <c r="C19" s="113">
        <f>+'Q22'!C19/'Q12'!$C19*100</f>
        <v>63.550834597875571</v>
      </c>
      <c r="D19" s="113">
        <f>+'Q22'!D19/'Q12'!$C19*100</f>
        <v>0.36418816388467379</v>
      </c>
      <c r="E19" s="113">
        <f>+'Q22'!E19/'Q12'!$C19*100</f>
        <v>0.27314112291350529</v>
      </c>
      <c r="F19" s="113">
        <f>+'Q22'!F19/'Q12'!$C19*100</f>
        <v>1.3657056145675266</v>
      </c>
      <c r="G19" s="113">
        <f>+'Q22'!G19/'Q12'!$C19*100</f>
        <v>0.27314112291350529</v>
      </c>
      <c r="H19" s="113">
        <f>+'Q22'!H19/'Q12'!$C19*100</f>
        <v>0.18209408194233689</v>
      </c>
      <c r="I19" s="113">
        <f>+'Q22'!I19/'Q12'!$C19*100</f>
        <v>37.238239757207893</v>
      </c>
      <c r="J19" s="113">
        <f>+'Q22'!J19/'Q12'!$C19*100</f>
        <v>27.040971168437029</v>
      </c>
      <c r="K19" s="113">
        <f>+'Q22'!K19/'Q12'!$C19*100</f>
        <v>9.7723823975720787</v>
      </c>
      <c r="L19" s="113">
        <f>+'Q22'!L19/'Q12'!$C19*100</f>
        <v>0.91047040971168436</v>
      </c>
    </row>
    <row r="20" spans="2:12" s="98" customFormat="1" ht="14" hidden="1" customHeight="1" outlineLevel="1" x14ac:dyDescent="0.35">
      <c r="B20" s="99" t="s">
        <v>299</v>
      </c>
      <c r="C20" s="113">
        <f>+'Q22'!C20/'Q12'!$C20*100</f>
        <v>96.280552603613174</v>
      </c>
      <c r="D20" s="139" t="s">
        <v>100</v>
      </c>
      <c r="E20" s="139" t="s">
        <v>100</v>
      </c>
      <c r="F20" s="139" t="s">
        <v>100</v>
      </c>
      <c r="G20" s="139" t="s">
        <v>100</v>
      </c>
      <c r="H20" s="139" t="s">
        <v>100</v>
      </c>
      <c r="I20" s="113">
        <f>+'Q22'!I20/'Q12'!$C20*100</f>
        <v>76.833156216790641</v>
      </c>
      <c r="J20" s="113">
        <f>+'Q22'!J20/'Q12'!$C20*100</f>
        <v>58.660998937300747</v>
      </c>
      <c r="K20" s="113">
        <f>+'Q22'!K20/'Q12'!$C20*100</f>
        <v>0.3188097768331562</v>
      </c>
      <c r="L20" s="139" t="s">
        <v>100</v>
      </c>
    </row>
    <row r="21" spans="2:12" s="98" customFormat="1" ht="14" hidden="1" customHeight="1" outlineLevel="1" x14ac:dyDescent="0.35">
      <c r="B21" s="99" t="s">
        <v>300</v>
      </c>
      <c r="C21" s="113">
        <f>+'Q22'!C21/'Q12'!$C21*100</f>
        <v>79.572381860275087</v>
      </c>
      <c r="D21" s="113">
        <f>+'Q22'!D21/'Q12'!$C21*100</f>
        <v>0.47664442326024786</v>
      </c>
      <c r="E21" s="113">
        <f>+'Q22'!E21/'Q12'!$C21*100</f>
        <v>1.1848018521040447</v>
      </c>
      <c r="F21" s="113">
        <f>+'Q22'!F21/'Q12'!$C21*100</f>
        <v>2.4104589404875392</v>
      </c>
      <c r="G21" s="113">
        <f>+'Q22'!G21/'Q12'!$C21*100</f>
        <v>0.43578918698079799</v>
      </c>
      <c r="H21" s="113">
        <f>+'Q22'!H21/'Q12'!$C21*100</f>
        <v>2.3696037042080893</v>
      </c>
      <c r="I21" s="113">
        <f>+'Q22'!I21/'Q12'!$C21*100</f>
        <v>31.40405828680376</v>
      </c>
      <c r="J21" s="113">
        <f>+'Q22'!J21/'Q12'!$C21*100</f>
        <v>23.968405283943891</v>
      </c>
      <c r="K21" s="113">
        <f>+'Q22'!K21/'Q12'!$C21*100</f>
        <v>8.3617050251940626</v>
      </c>
      <c r="L21" s="113">
        <f>+'Q22'!L21/'Q12'!$C21*100</f>
        <v>0.47664442326024786</v>
      </c>
    </row>
    <row r="22" spans="2:12" s="98" customFormat="1" ht="14" hidden="1" customHeight="1" outlineLevel="1" x14ac:dyDescent="0.35">
      <c r="B22" s="99" t="s">
        <v>301</v>
      </c>
      <c r="C22" s="113">
        <f>+'Q22'!C22/'Q12'!$C22*100</f>
        <v>96.422719825232122</v>
      </c>
      <c r="D22" s="139" t="s">
        <v>100</v>
      </c>
      <c r="E22" s="139" t="s">
        <v>100</v>
      </c>
      <c r="F22" s="113">
        <f>+'Q22'!F22/'Q12'!$C22*100</f>
        <v>2.9082468596395414</v>
      </c>
      <c r="G22" s="113">
        <f>+'Q22'!G22/'Q12'!$C22*100</f>
        <v>0.27307482250136539</v>
      </c>
      <c r="H22" s="113">
        <f>+'Q22'!H22/'Q12'!$C22*100</f>
        <v>1.5019115237575096</v>
      </c>
      <c r="I22" s="113">
        <f>+'Q22'!I22/'Q12'!$C22*100</f>
        <v>22.77444019661387</v>
      </c>
      <c r="J22" s="113">
        <f>+'Q22'!J22/'Q12'!$C22*100</f>
        <v>10.936646641179683</v>
      </c>
      <c r="K22" s="113">
        <f>+'Q22'!K22/'Q12'!$C22*100</f>
        <v>17.531403604587656</v>
      </c>
      <c r="L22" s="113">
        <f>+'Q22'!L22/'Q12'!$C22*100</f>
        <v>0.61441835062807204</v>
      </c>
    </row>
    <row r="23" spans="2:12" s="98" customFormat="1" ht="14" hidden="1" customHeight="1" outlineLevel="1" x14ac:dyDescent="0.35">
      <c r="B23" s="99" t="s">
        <v>302</v>
      </c>
      <c r="C23" s="113">
        <f>+'Q22'!C23/'Q12'!$C23*100</f>
        <v>77.701839195421456</v>
      </c>
      <c r="D23" s="113">
        <f>+'Q22'!D23/'Q12'!$C23*100</f>
        <v>0.21114630216147134</v>
      </c>
      <c r="E23" s="113">
        <f>+'Q22'!E23/'Q12'!$C23*100</f>
        <v>1.6280491192976607</v>
      </c>
      <c r="F23" s="113">
        <f>+'Q22'!F23/'Q12'!$C23*100</f>
        <v>2.439295438128577</v>
      </c>
      <c r="G23" s="113">
        <f>+'Q22'!G23/'Q12'!$C23*100</f>
        <v>0.31671945324220702</v>
      </c>
      <c r="H23" s="113">
        <f>+'Q22'!H23/'Q12'!$C23*100</f>
        <v>0.88903706173251096</v>
      </c>
      <c r="I23" s="113">
        <f>+'Q22'!I23/'Q12'!$C23*100</f>
        <v>23.34833583375007</v>
      </c>
      <c r="J23" s="113">
        <f>+'Q22'!J23/'Q12'!$C23*100</f>
        <v>13.285547591265212</v>
      </c>
      <c r="K23" s="113">
        <f>+'Q22'!K23/'Q12'!$C23*100</f>
        <v>20.042229260432297</v>
      </c>
      <c r="L23" s="113">
        <f>+'Q22'!L23/'Q12'!$C23*100</f>
        <v>1.5780407845752069</v>
      </c>
    </row>
    <row r="24" spans="2:12" s="98" customFormat="1" ht="14" hidden="1" customHeight="1" outlineLevel="1" x14ac:dyDescent="0.35">
      <c r="B24" s="99" t="s">
        <v>303</v>
      </c>
      <c r="C24" s="113">
        <f>+'Q22'!C24/'Q12'!$C24*100</f>
        <v>65.808795700552565</v>
      </c>
      <c r="D24" s="113">
        <f>+'Q22'!D24/'Q12'!$C24*100</f>
        <v>0.4768753311634244</v>
      </c>
      <c r="E24" s="113">
        <f>+'Q22'!E24/'Q12'!$C24*100</f>
        <v>1.9756263719627583</v>
      </c>
      <c r="F24" s="113">
        <f>+'Q22'!F24/'Q12'!$C24*100</f>
        <v>3.7393081522973279</v>
      </c>
      <c r="G24" s="113">
        <f>+'Q22'!G24/'Q12'!$C24*100</f>
        <v>0.57527817727651198</v>
      </c>
      <c r="H24" s="113">
        <f>+'Q22'!H24/'Q12'!$C24*100</f>
        <v>1.4987510407993339</v>
      </c>
      <c r="I24" s="113">
        <f>+'Q22'!I24/'Q12'!$C24*100</f>
        <v>26.046476421164183</v>
      </c>
      <c r="J24" s="113">
        <f>+'Q22'!J24/'Q12'!$C24*100</f>
        <v>21.981681931723564</v>
      </c>
      <c r="K24" s="113">
        <f>+'Q22'!K24/'Q12'!$C24*100</f>
        <v>6.5551434410718343</v>
      </c>
      <c r="L24" s="113">
        <f>+'Q22'!L24/'Q12'!$C24*100</f>
        <v>0.9688895617288622</v>
      </c>
    </row>
    <row r="25" spans="2:12" s="98" customFormat="1" ht="14" hidden="1" customHeight="1" outlineLevel="1" x14ac:dyDescent="0.35">
      <c r="B25" s="99" t="s">
        <v>304</v>
      </c>
      <c r="C25" s="113">
        <f>+'Q22'!C25/'Q12'!$C25*100</f>
        <v>81.367590532065549</v>
      </c>
      <c r="D25" s="113">
        <f>+'Q22'!D25/'Q12'!$C25*100</f>
        <v>2.751365567469148</v>
      </c>
      <c r="E25" s="113">
        <f>+'Q22'!E25/'Q12'!$C25*100</f>
        <v>0.60691887517701792</v>
      </c>
      <c r="F25" s="113">
        <f>+'Q22'!F25/'Q12'!$C25*100</f>
        <v>4.3900465304470968</v>
      </c>
      <c r="G25" s="113">
        <f>+'Q22'!G25/'Q12'!$C25*100</f>
        <v>0.46530447096904715</v>
      </c>
      <c r="H25" s="113">
        <f>+'Q22'!H25/'Q12'!$C25*100</f>
        <v>0.58668824600445069</v>
      </c>
      <c r="I25" s="113">
        <f>+'Q22'!I25/'Q12'!$C25*100</f>
        <v>32.247622901072226</v>
      </c>
      <c r="J25" s="113">
        <f>+'Q22'!J25/'Q12'!$C25*100</f>
        <v>14.161440420797087</v>
      </c>
      <c r="K25" s="113">
        <f>+'Q22'!K25/'Q12'!$C25*100</f>
        <v>8.092251669026906</v>
      </c>
      <c r="L25" s="139" t="s">
        <v>100</v>
      </c>
    </row>
    <row r="26" spans="2:12" s="98" customFormat="1" ht="14" hidden="1" customHeight="1" outlineLevel="1" x14ac:dyDescent="0.35">
      <c r="B26" s="99" t="s">
        <v>305</v>
      </c>
      <c r="C26" s="113">
        <f>+'Q22'!C26/'Q12'!$C26*100</f>
        <v>62.70504138449963</v>
      </c>
      <c r="D26" s="113">
        <f>+'Q22'!D26/'Q12'!$C26*100</f>
        <v>1.0684725357411586</v>
      </c>
      <c r="E26" s="113">
        <f>+'Q22'!E26/'Q12'!$C26*100</f>
        <v>1.4446952595936793</v>
      </c>
      <c r="F26" s="113">
        <f>+'Q22'!F26/'Q12'!$C26*100</f>
        <v>2.9872084273890143</v>
      </c>
      <c r="G26" s="113">
        <f>+'Q22'!G26/'Q12'!$C26*100</f>
        <v>0.53423626787057932</v>
      </c>
      <c r="H26" s="113">
        <f>+'Q22'!H26/'Q12'!$C26*100</f>
        <v>1.0759969902182092</v>
      </c>
      <c r="I26" s="113">
        <f>+'Q22'!I26/'Q12'!$C26*100</f>
        <v>27.272385252069224</v>
      </c>
      <c r="J26" s="113">
        <f>+'Q22'!J26/'Q12'!$C26*100</f>
        <v>25.440180586907452</v>
      </c>
      <c r="K26" s="113">
        <f>+'Q22'!K26/'Q12'!$C26*100</f>
        <v>5.0827689992475547</v>
      </c>
      <c r="L26" s="113">
        <f>+'Q22'!L26/'Q12'!$C26*100</f>
        <v>0.77878103837471779</v>
      </c>
    </row>
    <row r="27" spans="2:12" s="98" customFormat="1" ht="14" hidden="1" customHeight="1" outlineLevel="1" x14ac:dyDescent="0.35">
      <c r="B27" s="99" t="s">
        <v>306</v>
      </c>
      <c r="C27" s="113">
        <f>+'Q22'!C27/'Q12'!$C27*100</f>
        <v>89.957372116349049</v>
      </c>
      <c r="D27" s="113">
        <f>+'Q22'!D27/'Q12'!$C27*100</f>
        <v>0.33851554663991973</v>
      </c>
      <c r="E27" s="139" t="s">
        <v>100</v>
      </c>
      <c r="F27" s="113">
        <f>+'Q22'!F27/'Q12'!$C27*100</f>
        <v>1.2286860581745236</v>
      </c>
      <c r="G27" s="113">
        <f>+'Q22'!G27/'Q12'!$C27*100</f>
        <v>6.2688064192577733E-2</v>
      </c>
      <c r="H27" s="113">
        <f>+'Q22'!H27/'Q12'!$C27*100</f>
        <v>0.80240722166499501</v>
      </c>
      <c r="I27" s="113">
        <f>+'Q22'!I27/'Q12'!$C27*100</f>
        <v>20.298395185556668</v>
      </c>
      <c r="J27" s="113">
        <f>+'Q22'!J27/'Q12'!$C27*100</f>
        <v>9.6038114343029086</v>
      </c>
      <c r="K27" s="113">
        <f>+'Q22'!K27/'Q12'!$C27*100</f>
        <v>7.7983951855566698</v>
      </c>
      <c r="L27" s="113">
        <f>+'Q22'!L27/'Q12'!$C27*100</f>
        <v>0.96539618856569709</v>
      </c>
    </row>
    <row r="28" spans="2:12" s="98" customFormat="1" ht="14" hidden="1" customHeight="1" outlineLevel="1" x14ac:dyDescent="0.35">
      <c r="B28" s="99" t="s">
        <v>307</v>
      </c>
      <c r="C28" s="113">
        <f>+'Q22'!C28/'Q12'!$C28*100</f>
        <v>80.571213829387446</v>
      </c>
      <c r="D28" s="113">
        <f>+'Q22'!D28/'Q12'!$C28*100</f>
        <v>1.5971439308530628</v>
      </c>
      <c r="E28" s="113">
        <f>+'Q22'!E28/'Q12'!$C28*100</f>
        <v>0.23487410747839157</v>
      </c>
      <c r="F28" s="113">
        <f>+'Q22'!F28/'Q12'!$C28*100</f>
        <v>2.367531003382187</v>
      </c>
      <c r="G28" s="113">
        <f>+'Q22'!G28/'Q12'!$C28*100</f>
        <v>0.46035325065764748</v>
      </c>
      <c r="H28" s="113">
        <f>+'Q22'!H28/'Q12'!$C28*100</f>
        <v>0.98647125140924463</v>
      </c>
      <c r="I28" s="113">
        <f>+'Q22'!I28/'Q12'!$C28*100</f>
        <v>25.244269071777524</v>
      </c>
      <c r="J28" s="113">
        <f>+'Q22'!J28/'Q12'!$C28*100</f>
        <v>11.724915445321308</v>
      </c>
      <c r="K28" s="113">
        <f>+'Q22'!K28/'Q12'!$C28*100</f>
        <v>9.1131153701615943</v>
      </c>
      <c r="L28" s="113">
        <f>+'Q22'!L28/'Q12'!$C28*100</f>
        <v>0.47914317925591882</v>
      </c>
    </row>
    <row r="29" spans="2:12" s="98" customFormat="1" ht="14" hidden="1" customHeight="1" outlineLevel="1" x14ac:dyDescent="0.35">
      <c r="B29" s="99" t="s">
        <v>308</v>
      </c>
      <c r="C29" s="113">
        <f>+'Q22'!C29/'Q12'!$C29*100</f>
        <v>63.83595691797845</v>
      </c>
      <c r="D29" s="113">
        <f>+'Q22'!D29/'Q12'!$C29*100</f>
        <v>0.528169014084507</v>
      </c>
      <c r="E29" s="113">
        <f>+'Q22'!E29/'Q12'!$C29*100</f>
        <v>1.6673570836785419</v>
      </c>
      <c r="F29" s="113">
        <f>+'Q22'!F29/'Q12'!$C29*100</f>
        <v>2.3715824357912179</v>
      </c>
      <c r="G29" s="113">
        <f>+'Q22'!G29/'Q12'!$C29*100</f>
        <v>0.56959403479701742</v>
      </c>
      <c r="H29" s="113">
        <f>+'Q22'!H29/'Q12'!$C29*100</f>
        <v>0.55923777961888976</v>
      </c>
      <c r="I29" s="113">
        <f>+'Q22'!I29/'Q12'!$C29*100</f>
        <v>31.752278376139188</v>
      </c>
      <c r="J29" s="113">
        <f>+'Q22'!J29/'Q12'!$C29*100</f>
        <v>21.893123446561724</v>
      </c>
      <c r="K29" s="113">
        <f>+'Q22'!K29/'Q12'!$C29*100</f>
        <v>8.9995857497928746</v>
      </c>
      <c r="L29" s="113">
        <f>+'Q22'!L29/'Q12'!$C29*100</f>
        <v>0.81814415907207949</v>
      </c>
    </row>
    <row r="30" spans="2:12" s="98" customFormat="1" ht="14" hidden="1" customHeight="1" outlineLevel="1" x14ac:dyDescent="0.35">
      <c r="B30" s="99" t="s">
        <v>309</v>
      </c>
      <c r="C30" s="113">
        <f>+'Q22'!C30/'Q12'!$C30*100</f>
        <v>85.034070134618574</v>
      </c>
      <c r="D30" s="113">
        <f>+'Q22'!D30/'Q12'!$C30*100</f>
        <v>3.6729267076616252</v>
      </c>
      <c r="E30" s="113">
        <f>+'Q22'!E30/'Q12'!$C30*100</f>
        <v>0.25344856240651487</v>
      </c>
      <c r="F30" s="113">
        <f>+'Q22'!F30/'Q12'!$C30*100</f>
        <v>0.69802227023433605</v>
      </c>
      <c r="G30" s="113">
        <f>+'Q22'!G30/'Q12'!$C30*100</f>
        <v>0.11633704503905601</v>
      </c>
      <c r="H30" s="113">
        <f>+'Q22'!H30/'Q12'!$C30*100</f>
        <v>0.66062822004321087</v>
      </c>
      <c r="I30" s="113">
        <f>+'Q22'!I30/'Q12'!$C30*100</f>
        <v>35.993850756190795</v>
      </c>
      <c r="J30" s="113">
        <f>+'Q22'!J30/'Q12'!$C30*100</f>
        <v>20.500249293667942</v>
      </c>
      <c r="K30" s="113">
        <f>+'Q22'!K30/'Q12'!$C30*100</f>
        <v>2.0192787103207577</v>
      </c>
      <c r="L30" s="113">
        <f>+'Q22'!L30/'Q12'!$C30*100</f>
        <v>1.6619577862722286</v>
      </c>
    </row>
    <row r="31" spans="2:12" s="98" customFormat="1" ht="14" hidden="1" customHeight="1" outlineLevel="1" x14ac:dyDescent="0.35">
      <c r="B31" s="99" t="s">
        <v>310</v>
      </c>
      <c r="C31" s="113">
        <f>+'Q22'!C31/'Q12'!$C31*100</f>
        <v>73.512980611238916</v>
      </c>
      <c r="D31" s="113">
        <f>+'Q22'!D31/'Q12'!$C31*100</f>
        <v>1.9388761091028592</v>
      </c>
      <c r="E31" s="113">
        <f>+'Q22'!E31/'Q12'!$C31*100</f>
        <v>1.0187315149523497</v>
      </c>
      <c r="F31" s="113">
        <f>+'Q22'!F31/'Q12'!$C31*100</f>
        <v>0.82155767334866903</v>
      </c>
      <c r="G31" s="113">
        <f>+'Q22'!G31/'Q12'!$C31*100</f>
        <v>9.8586920801840297E-2</v>
      </c>
      <c r="H31" s="113">
        <f>+'Q22'!H31/'Q12'!$C31*100</f>
        <v>0.19717384160368059</v>
      </c>
      <c r="I31" s="113">
        <f>+'Q22'!I31/'Q12'!$C31*100</f>
        <v>28.064410121590537</v>
      </c>
      <c r="J31" s="113">
        <f>+'Q22'!J31/'Q12'!$C31*100</f>
        <v>15.543871179756819</v>
      </c>
      <c r="K31" s="113">
        <f>+'Q22'!K31/'Q12'!$C31*100</f>
        <v>2.2346368715083798</v>
      </c>
      <c r="L31" s="113">
        <f>+'Q22'!L31/'Q12'!$C31*100</f>
        <v>6.5724613867893536E-2</v>
      </c>
    </row>
    <row r="32" spans="2:12" s="98" customFormat="1" ht="14" hidden="1" customHeight="1" outlineLevel="1" x14ac:dyDescent="0.35">
      <c r="B32" s="99" t="s">
        <v>311</v>
      </c>
      <c r="C32" s="113">
        <f>+'Q22'!C32/'Q12'!$C32*100</f>
        <v>48.816346872663843</v>
      </c>
      <c r="D32" s="113">
        <f>+'Q22'!D32/'Q12'!$C32*100</f>
        <v>5.6192374781958634</v>
      </c>
      <c r="E32" s="113">
        <f>+'Q22'!E32/'Q12'!$C32*100</f>
        <v>0.32394717169200105</v>
      </c>
      <c r="F32" s="113">
        <f>+'Q22'!F32/'Q12'!$C32*100</f>
        <v>1.9561425367555445</v>
      </c>
      <c r="G32" s="113">
        <f>+'Q22'!G32/'Q12'!$C32*100</f>
        <v>0.14951407924246199</v>
      </c>
      <c r="H32" s="113">
        <f>+'Q22'!H32/'Q12'!$C32*100</f>
        <v>0.12459506603538499</v>
      </c>
      <c r="I32" s="113">
        <f>+'Q22'!I32/'Q12'!$C32*100</f>
        <v>18.539745826065289</v>
      </c>
      <c r="J32" s="113">
        <f>+'Q22'!J32/'Q12'!$C32*100</f>
        <v>15.636680787440818</v>
      </c>
      <c r="K32" s="113">
        <f>+'Q22'!K32/'Q12'!$C32*100</f>
        <v>22.539247445801148</v>
      </c>
      <c r="L32" s="113">
        <f>+'Q22'!L32/'Q12'!$C32*100</f>
        <v>16.396710690256665</v>
      </c>
    </row>
    <row r="33" spans="2:12" s="98" customFormat="1" ht="14" hidden="1" customHeight="1" outlineLevel="1" x14ac:dyDescent="0.35">
      <c r="B33" s="99" t="s">
        <v>312</v>
      </c>
      <c r="C33" s="113">
        <f>+'Q22'!C33/'Q12'!$C33*100</f>
        <v>70.902394106813986</v>
      </c>
      <c r="D33" s="113">
        <f>+'Q22'!D33/'Q12'!$C33*100</f>
        <v>1.1049723756906076</v>
      </c>
      <c r="E33" s="113">
        <f>+'Q22'!E33/'Q12'!$C33*100</f>
        <v>0.5831798649478207</v>
      </c>
      <c r="F33" s="113">
        <f>+'Q22'!F33/'Q12'!$C33*100</f>
        <v>1.3198281154082259</v>
      </c>
      <c r="G33" s="113">
        <f>+'Q22'!G33/'Q12'!$C33*100</f>
        <v>0.21485573971761818</v>
      </c>
      <c r="H33" s="113">
        <f>+'Q22'!H33/'Q12'!$C33*100</f>
        <v>1.1356660527931246</v>
      </c>
      <c r="I33" s="113">
        <f>+'Q22'!I33/'Q12'!$C33*100</f>
        <v>18.692449355432782</v>
      </c>
      <c r="J33" s="113">
        <f>+'Q22'!J33/'Q12'!$C33*100</f>
        <v>12.79926335174954</v>
      </c>
      <c r="K33" s="113">
        <f>+'Q22'!K33/'Q12'!$C33*100</f>
        <v>7.3971761817065689</v>
      </c>
      <c r="L33" s="113">
        <f>+'Q22'!L33/'Q12'!$C33*100</f>
        <v>5.4020871700429716</v>
      </c>
    </row>
    <row r="34" spans="2:12" s="98" customFormat="1" ht="14" hidden="1" customHeight="1" outlineLevel="1" x14ac:dyDescent="0.35">
      <c r="B34" s="99" t="s">
        <v>313</v>
      </c>
      <c r="C34" s="113">
        <f>+'Q22'!C34/'Q12'!$C34*100</f>
        <v>67.226088142993589</v>
      </c>
      <c r="D34" s="113">
        <f>+'Q22'!D34/'Q12'!$C34*100</f>
        <v>0.90053213262382314</v>
      </c>
      <c r="E34" s="113">
        <f>+'Q22'!E34/'Q12'!$C34*100</f>
        <v>3.2337290216946375</v>
      </c>
      <c r="F34" s="113">
        <f>+'Q22'!F34/'Q12'!$C34*100</f>
        <v>1.241642788920726</v>
      </c>
      <c r="G34" s="113">
        <f>+'Q22'!G34/'Q12'!$C34*100</f>
        <v>0.20466639377814161</v>
      </c>
      <c r="H34" s="113">
        <f>+'Q22'!H34/'Q12'!$C34*100</f>
        <v>0.17737754127438943</v>
      </c>
      <c r="I34" s="113">
        <f>+'Q22'!I34/'Q12'!$C34*100</f>
        <v>43.812252694774187</v>
      </c>
      <c r="J34" s="113">
        <f>+'Q22'!J34/'Q12'!$C34*100</f>
        <v>18.447264292536499</v>
      </c>
      <c r="K34" s="113">
        <f>+'Q22'!K34/'Q12'!$C34*100</f>
        <v>4.0523945968072042</v>
      </c>
      <c r="L34" s="113">
        <f>+'Q22'!L34/'Q12'!$C34*100</f>
        <v>0.47755491881566381</v>
      </c>
    </row>
    <row r="35" spans="2:12" s="1" customFormat="1" ht="14" customHeight="1" collapsed="1" x14ac:dyDescent="0.3">
      <c r="B35" s="100" t="s">
        <v>57</v>
      </c>
      <c r="C35" s="31">
        <f>+'Q22'!C35/'Q12'!$C35*100</f>
        <v>91.615245009074414</v>
      </c>
      <c r="D35" s="137" t="s">
        <v>100</v>
      </c>
      <c r="E35" s="137" t="s">
        <v>100</v>
      </c>
      <c r="F35" s="31">
        <f>+'Q22'!F35/'Q12'!$C35*100</f>
        <v>0.30852994555353902</v>
      </c>
      <c r="G35" s="31">
        <f>+'Q22'!G35/'Q12'!$C35*100</f>
        <v>9.0744101633393831E-2</v>
      </c>
      <c r="H35" s="31">
        <f>+'Q22'!H35/'Q12'!$C35*100</f>
        <v>1.5426497277676952</v>
      </c>
      <c r="I35" s="31">
        <f>+'Q22'!I35/'Q12'!$C35*100</f>
        <v>17.22323049001815</v>
      </c>
      <c r="J35" s="31">
        <f>+'Q22'!J35/'Q12'!$C35*100</f>
        <v>9.5825771324863886</v>
      </c>
      <c r="K35" s="31">
        <f>+'Q22'!K35/'Q12'!$C35*100</f>
        <v>3.103448275862069</v>
      </c>
      <c r="L35" s="31">
        <f>+'Q22'!L35/'Q12'!$C35*100</f>
        <v>0.18148820326678766</v>
      </c>
    </row>
    <row r="36" spans="2:12" s="1" customFormat="1" ht="14" customHeight="1" x14ac:dyDescent="0.3">
      <c r="B36" s="100" t="s">
        <v>58</v>
      </c>
      <c r="C36" s="31">
        <f>+'Q22'!C36/'Q12'!$C36*100</f>
        <v>73.622920517560075</v>
      </c>
      <c r="D36" s="31">
        <f>+'Q22'!D36/'Q12'!$C36*100</f>
        <v>0.75785582255083173</v>
      </c>
      <c r="E36" s="31">
        <f>+'Q22'!E36/'Q12'!$C36*100</f>
        <v>0.12939001848428835</v>
      </c>
      <c r="F36" s="31">
        <f>+'Q22'!F36/'Q12'!$C36*100</f>
        <v>3.2101047443006778</v>
      </c>
      <c r="G36" s="31">
        <f>+'Q22'!G36/'Q12'!$C36*100</f>
        <v>0.34504004929143561</v>
      </c>
      <c r="H36" s="31">
        <f>+'Q22'!H36/'Q12'!$C36*100</f>
        <v>1.6451016635859521</v>
      </c>
      <c r="I36" s="31">
        <f>+'Q22'!I36/'Q12'!$C36*100</f>
        <v>38.046826863832415</v>
      </c>
      <c r="J36" s="31">
        <f>+'Q22'!J36/'Q12'!$C36*100</f>
        <v>18.299445471349355</v>
      </c>
      <c r="K36" s="31">
        <f>+'Q22'!K36/'Q12'!$C36*100</f>
        <v>11.725200246457177</v>
      </c>
      <c r="L36" s="31">
        <f>+'Q22'!L36/'Q12'!$C36*100</f>
        <v>3.5428219346888481</v>
      </c>
    </row>
    <row r="37" spans="2:12" s="1" customFormat="1" ht="14" customHeight="1" x14ac:dyDescent="0.3">
      <c r="B37" s="102" t="s">
        <v>49</v>
      </c>
      <c r="C37" s="31">
        <f>+'Q22'!C37/'Q12'!$C37*100</f>
        <v>64.695179041461301</v>
      </c>
      <c r="D37" s="31">
        <f>+'Q22'!D37/'Q12'!$C37*100</f>
        <v>0.71192608687971448</v>
      </c>
      <c r="E37" s="31">
        <f>+'Q22'!E37/'Q12'!$C37*100</f>
        <v>0.51760382991502818</v>
      </c>
      <c r="F37" s="31">
        <f>+'Q22'!F37/'Q12'!$C37*100</f>
        <v>2.3089017259349554</v>
      </c>
      <c r="G37" s="31">
        <f>+'Q22'!G37/'Q12'!$C37*100</f>
        <v>0.52820322574946565</v>
      </c>
      <c r="H37" s="31">
        <f>+'Q22'!H37/'Q12'!$C37*100</f>
        <v>1.4026533820905542</v>
      </c>
      <c r="I37" s="31">
        <f>+'Q22'!I37/'Q12'!$C37*100</f>
        <v>28.229724239051706</v>
      </c>
      <c r="J37" s="31">
        <f>+'Q22'!J37/'Q12'!$C37*100</f>
        <v>19.172540498524917</v>
      </c>
      <c r="K37" s="31">
        <f>+'Q22'!K37/'Q12'!$C37*100</f>
        <v>7.0362322680940519</v>
      </c>
      <c r="L37" s="31">
        <f>+'Q22'!L37/'Q12'!$C37*100</f>
        <v>1.3761548925044604</v>
      </c>
    </row>
    <row r="38" spans="2:12" s="1" customFormat="1" ht="14" customHeight="1" x14ac:dyDescent="0.3">
      <c r="B38" s="100" t="s">
        <v>50</v>
      </c>
      <c r="C38" s="31">
        <f>+'Q22'!C38/'Q12'!$C38*100</f>
        <v>73.546717503529919</v>
      </c>
      <c r="D38" s="31">
        <f>+'Q22'!D38/'Q12'!$C38*100</f>
        <v>0.66723383026961058</v>
      </c>
      <c r="E38" s="31">
        <f>+'Q22'!E38/'Q12'!$C38*100</f>
        <v>0.71533880601668531</v>
      </c>
      <c r="F38" s="31">
        <f>+'Q22'!F38/'Q12'!$C38*100</f>
        <v>1.3255593316971701</v>
      </c>
      <c r="G38" s="31">
        <f>+'Q22'!G38/'Q12'!$C38*100</f>
        <v>0.34074357820844603</v>
      </c>
      <c r="H38" s="31">
        <f>+'Q22'!H38/'Q12'!$C38*100</f>
        <v>0.80130417934247622</v>
      </c>
      <c r="I38" s="31">
        <f>+'Q22'!I38/'Q12'!$C38*100</f>
        <v>31.907406830015724</v>
      </c>
      <c r="J38" s="31">
        <f>+'Q22'!J38/'Q12'!$C38*100</f>
        <v>20.079818626424775</v>
      </c>
      <c r="K38" s="31">
        <f>+'Q22'!K38/'Q12'!$C38*100</f>
        <v>4.9013625288963913</v>
      </c>
      <c r="L38" s="31">
        <f>+'Q22'!L38/'Q12'!$C38*100</f>
        <v>0.94116494216267499</v>
      </c>
    </row>
    <row r="39" spans="2:12" s="1" customFormat="1" ht="14" hidden="1" customHeight="1" outlineLevel="1" x14ac:dyDescent="0.3">
      <c r="B39" s="99" t="s">
        <v>314</v>
      </c>
      <c r="C39" s="113">
        <f>+'Q22'!C39/'Q12'!$C39*100</f>
        <v>49.249510550358927</v>
      </c>
      <c r="D39" s="113">
        <f>+'Q22'!D39/'Q12'!$C39*100</f>
        <v>0.41875135958233634</v>
      </c>
      <c r="E39" s="113">
        <f>+'Q22'!E39/'Q12'!$C39*100</f>
        <v>0.95714596475962588</v>
      </c>
      <c r="F39" s="113">
        <f>+'Q22'!F39/'Q12'!$C39*100</f>
        <v>2.9802044811833803</v>
      </c>
      <c r="G39" s="113">
        <f>+'Q22'!G39/'Q12'!$C39*100</f>
        <v>0.44050467696323692</v>
      </c>
      <c r="H39" s="113">
        <f>+'Q22'!H39/'Q12'!$C39*100</f>
        <v>0.36980639547531002</v>
      </c>
      <c r="I39" s="113">
        <f>+'Q22'!I39/'Q12'!$C39*100</f>
        <v>25.299108113987383</v>
      </c>
      <c r="J39" s="113">
        <f>+'Q22'!J39/'Q12'!$C39*100</f>
        <v>28.817707200348053</v>
      </c>
      <c r="K39" s="113">
        <f>+'Q22'!K39/'Q12'!$C39*100</f>
        <v>9.5986512943223836</v>
      </c>
      <c r="L39" s="113">
        <f>+'Q22'!L39/'Q12'!$C39*100</f>
        <v>2.3058516423754623</v>
      </c>
    </row>
    <row r="40" spans="2:12" s="1" customFormat="1" ht="14" hidden="1" customHeight="1" outlineLevel="1" x14ac:dyDescent="0.3">
      <c r="B40" s="99" t="s">
        <v>315</v>
      </c>
      <c r="C40" s="113">
        <f>+'Q22'!C40/'Q12'!$C40*100</f>
        <v>66.437711871927306</v>
      </c>
      <c r="D40" s="113">
        <f>+'Q22'!D40/'Q12'!$C40*100</f>
        <v>0.90871980547716658</v>
      </c>
      <c r="E40" s="113">
        <f>+'Q22'!E40/'Q12'!$C40*100</f>
        <v>0.68153985410787499</v>
      </c>
      <c r="F40" s="113">
        <f>+'Q22'!F40/'Q12'!$C40*100</f>
        <v>2.0694673695046415</v>
      </c>
      <c r="G40" s="113">
        <f>+'Q22'!G40/'Q12'!$C40*100</f>
        <v>0.58569831212395507</v>
      </c>
      <c r="H40" s="113">
        <f>+'Q22'!H40/'Q12'!$C40*100</f>
        <v>1.1678469375077649</v>
      </c>
      <c r="I40" s="113">
        <f>+'Q22'!I40/'Q12'!$C40*100</f>
        <v>28.9583444261044</v>
      </c>
      <c r="J40" s="113">
        <f>+'Q22'!J40/'Q12'!$C40*100</f>
        <v>25.227623662211812</v>
      </c>
      <c r="K40" s="113">
        <f>+'Q22'!K40/'Q12'!$C40*100</f>
        <v>7.039028805707896</v>
      </c>
      <c r="L40" s="113">
        <f>+'Q22'!L40/'Q12'!$C40*100</f>
        <v>1.5618621656638803</v>
      </c>
    </row>
    <row r="41" spans="2:12" s="1" customFormat="1" ht="14" hidden="1" customHeight="1" outlineLevel="1" x14ac:dyDescent="0.3">
      <c r="B41" s="99" t="s">
        <v>316</v>
      </c>
      <c r="C41" s="113">
        <f>+'Q22'!C41/'Q12'!$C41*100</f>
        <v>79.203888421530536</v>
      </c>
      <c r="D41" s="113">
        <f>+'Q22'!D41/'Q12'!$C41*100</f>
        <v>0.60689820934983785</v>
      </c>
      <c r="E41" s="113">
        <f>+'Q22'!E41/'Q12'!$C41*100</f>
        <v>0.69836691636956028</v>
      </c>
      <c r="F41" s="113">
        <f>+'Q22'!F41/'Q12'!$C41*100</f>
        <v>0.84258035225467032</v>
      </c>
      <c r="G41" s="113">
        <f>+'Q22'!G41/'Q12'!$C41*100</f>
        <v>0.23634979770059689</v>
      </c>
      <c r="H41" s="113">
        <f>+'Q22'!H41/'Q12'!$C41*100</f>
        <v>0.71639359585519902</v>
      </c>
      <c r="I41" s="113">
        <f>+'Q22'!I41/'Q12'!$C41*100</f>
        <v>33.82806553699475</v>
      </c>
      <c r="J41" s="113">
        <f>+'Q22'!J41/'Q12'!$C41*100</f>
        <v>17.070597818104126</v>
      </c>
      <c r="K41" s="113">
        <f>+'Q22'!K41/'Q12'!$C41*100</f>
        <v>3.5205437380656708</v>
      </c>
      <c r="L41" s="113">
        <f>+'Q22'!L41/'Q12'!$C41*100</f>
        <v>0.54013272977339799</v>
      </c>
    </row>
    <row r="42" spans="2:12" ht="14" customHeight="1" collapsed="1" x14ac:dyDescent="0.2">
      <c r="B42" s="10" t="s">
        <v>51</v>
      </c>
      <c r="C42" s="31">
        <f>+'Q22'!C42/'Q12'!$C42*100</f>
        <v>69.458555859493728</v>
      </c>
      <c r="D42" s="31">
        <f>+'Q22'!D42/'Q12'!$C42*100</f>
        <v>0.11578596963512945</v>
      </c>
      <c r="E42" s="31">
        <f>+'Q22'!E42/'Q12'!$C42*100</f>
        <v>0.93207705556279208</v>
      </c>
      <c r="F42" s="31">
        <f>+'Q22'!F42/'Q12'!$C42*100</f>
        <v>5.886269231325894</v>
      </c>
      <c r="G42" s="31">
        <f>+'Q22'!G42/'Q12'!$C42*100</f>
        <v>1.7874459062423111</v>
      </c>
      <c r="H42" s="31">
        <f>+'Q22'!H42/'Q12'!$C42*100</f>
        <v>1.1564123717308554</v>
      </c>
      <c r="I42" s="31">
        <f>+'Q22'!I42/'Q12'!$C42*100</f>
        <v>32.434544744040636</v>
      </c>
      <c r="J42" s="31">
        <f>+'Q22'!J42/'Q12'!$C42*100</f>
        <v>12.076476632944003</v>
      </c>
      <c r="K42" s="31">
        <f>+'Q22'!K42/'Q12'!$C42*100</f>
        <v>6.575195750654915</v>
      </c>
      <c r="L42" s="31">
        <f>+'Q22'!L42/'Q12'!$C42*100</f>
        <v>0.77431867193492832</v>
      </c>
    </row>
    <row r="43" spans="2:12" ht="14" customHeight="1" x14ac:dyDescent="0.2">
      <c r="B43" s="10" t="s">
        <v>52</v>
      </c>
      <c r="C43" s="31">
        <f>+'Q22'!C43/'Q12'!$C43*100</f>
        <v>74.367985941930598</v>
      </c>
      <c r="D43" s="31">
        <f>+'Q22'!D43/'Q12'!$C43*100</f>
        <v>1.5855265785374815</v>
      </c>
      <c r="E43" s="31">
        <f>+'Q22'!E43/'Q12'!$C43*100</f>
        <v>0.59107791844722235</v>
      </c>
      <c r="F43" s="31">
        <f>+'Q22'!F43/'Q12'!$C43*100</f>
        <v>1.4157913654698671</v>
      </c>
      <c r="G43" s="31">
        <f>+'Q22'!G43/'Q12'!$C43*100</f>
        <v>0.12580374615599665</v>
      </c>
      <c r="H43" s="31">
        <f>+'Q22'!H43/'Q12'!$C43*100</f>
        <v>1.2220935340868246</v>
      </c>
      <c r="I43" s="31">
        <f>+'Q22'!I43/'Q12'!$C43*100</f>
        <v>13.574823275689923</v>
      </c>
      <c r="J43" s="31">
        <f>+'Q22'!J43/'Q12'!$C43*100</f>
        <v>19.375773792883102</v>
      </c>
      <c r="K43" s="31">
        <f>+'Q22'!K43/'Q12'!$C43*100</f>
        <v>4.5169535524581654</v>
      </c>
      <c r="L43" s="31">
        <f>+'Q22'!L43/'Q12'!$C43*100</f>
        <v>1.0423738967211149</v>
      </c>
    </row>
    <row r="44" spans="2:12" ht="14" customHeight="1" x14ac:dyDescent="0.2">
      <c r="B44" s="10" t="s">
        <v>61</v>
      </c>
      <c r="C44" s="31">
        <f>+'Q22'!C44/'Q12'!$C44*100</f>
        <v>77.596159814611738</v>
      </c>
      <c r="D44" s="31">
        <f>+'Q22'!D44/'Q12'!$C44*100</f>
        <v>0.45519438869462664</v>
      </c>
      <c r="E44" s="31">
        <f>+'Q22'!E44/'Q12'!$C44*100</f>
        <v>0.16345616684943412</v>
      </c>
      <c r="F44" s="31">
        <f>+'Q22'!F44/'Q12'!$C44*100</f>
        <v>1.3221327926175748</v>
      </c>
      <c r="G44" s="31">
        <f>+'Q22'!G44/'Q12'!$C44*100</f>
        <v>0.17173242846206369</v>
      </c>
      <c r="H44" s="31">
        <f>+'Q22'!H44/'Q12'!$C44*100</f>
        <v>2.0918251225921254</v>
      </c>
      <c r="I44" s="31">
        <f>+'Q22'!I44/'Q12'!$C44*100</f>
        <v>34.257515880076973</v>
      </c>
      <c r="J44" s="31">
        <f>+'Q22'!J44/'Q12'!$C44*100</f>
        <v>13.266847365045209</v>
      </c>
      <c r="K44" s="31">
        <f>+'Q22'!K44/'Q12'!$C44*100</f>
        <v>8.3217810514990376</v>
      </c>
      <c r="L44" s="31">
        <f>+'Q22'!L44/'Q12'!$C44*100</f>
        <v>1.1276406447207796</v>
      </c>
    </row>
    <row r="45" spans="2:12" ht="14" customHeight="1" x14ac:dyDescent="0.2">
      <c r="B45" s="10" t="s">
        <v>60</v>
      </c>
      <c r="C45" s="31">
        <f>+'Q22'!C45/'Q12'!$C45*100</f>
        <v>87.353145810555617</v>
      </c>
      <c r="D45" s="31">
        <f>+'Q22'!D45/'Q12'!$C45*100</f>
        <v>0.44727164297783517</v>
      </c>
      <c r="E45" s="31">
        <f>+'Q22'!E45/'Q12'!$C45*100</f>
        <v>0.54268959347977341</v>
      </c>
      <c r="F45" s="31">
        <f>+'Q22'!F45/'Q12'!$C45*100</f>
        <v>9.1064506510287249</v>
      </c>
      <c r="G45" s="31">
        <f>+'Q22'!G45/'Q12'!$C45*100</f>
        <v>0.74545273829639203</v>
      </c>
      <c r="H45" s="31">
        <f>+'Q22'!H45/'Q12'!$C45*100</f>
        <v>6.9496073948911636</v>
      </c>
      <c r="I45" s="31">
        <f>+'Q22'!I45/'Q12'!$C45*100</f>
        <v>58.536924758970279</v>
      </c>
      <c r="J45" s="31">
        <f>+'Q22'!J45/'Q12'!$C45*100</f>
        <v>19.322134976642481</v>
      </c>
      <c r="K45" s="31">
        <f>+'Q22'!K45/'Q12'!$C45*100</f>
        <v>11.380578471324917</v>
      </c>
      <c r="L45" s="31">
        <f>+'Q22'!L45/'Q12'!$C45*100</f>
        <v>0.26041148991153962</v>
      </c>
    </row>
    <row r="46" spans="2:12" ht="14" customHeight="1" x14ac:dyDescent="0.2">
      <c r="B46" s="10" t="s">
        <v>59</v>
      </c>
      <c r="C46" s="31">
        <f>+'Q22'!C46/'Q12'!$C46*100</f>
        <v>50.539609644087257</v>
      </c>
      <c r="D46" s="31">
        <f>+'Q22'!D46/'Q12'!$C46*100</f>
        <v>0.22962112514351321</v>
      </c>
      <c r="E46" s="31">
        <f>+'Q22'!E46/'Q12'!$C46*100</f>
        <v>1.1481056257175661</v>
      </c>
      <c r="F46" s="31">
        <f>+'Q22'!F46/'Q12'!$C46*100</f>
        <v>3.9954075774971294</v>
      </c>
      <c r="G46" s="31">
        <f>+'Q22'!G46/'Q12'!$C46*100</f>
        <v>2.7554535017221582</v>
      </c>
      <c r="H46" s="31">
        <f>+'Q22'!H46/'Q12'!$C46*100</f>
        <v>2.6176808266360507</v>
      </c>
      <c r="I46" s="31">
        <f>+'Q22'!I46/'Q12'!$C46*100</f>
        <v>32.789896670493683</v>
      </c>
      <c r="J46" s="31">
        <f>+'Q22'!J46/'Q12'!$C46*100</f>
        <v>18.668197474167624</v>
      </c>
      <c r="K46" s="31">
        <f>+'Q22'!K46/'Q12'!$C46*100</f>
        <v>16.417910447761194</v>
      </c>
      <c r="L46" s="31">
        <f>+'Q22'!L46/'Q12'!$C46*100</f>
        <v>4.1561423650975895</v>
      </c>
    </row>
    <row r="47" spans="2:12" ht="14" customHeight="1" x14ac:dyDescent="0.2">
      <c r="B47" s="10" t="s">
        <v>62</v>
      </c>
      <c r="C47" s="31">
        <f>+'Q22'!C47/'Q12'!$C47*100</f>
        <v>67.759531574831684</v>
      </c>
      <c r="D47" s="31">
        <f>+'Q22'!D47/'Q12'!$C47*100</f>
        <v>0.5721805801911084</v>
      </c>
      <c r="E47" s="31">
        <f>+'Q22'!E47/'Q12'!$C47*100</f>
        <v>0.60078960920066371</v>
      </c>
      <c r="F47" s="31">
        <f>+'Q22'!F47/'Q12'!$C47*100</f>
        <v>4.5469283439186743</v>
      </c>
      <c r="G47" s="31">
        <f>+'Q22'!G47/'Q12'!$C47*100</f>
        <v>5.1896778623333519</v>
      </c>
      <c r="H47" s="31">
        <f>+'Q22'!H47/'Q12'!$C47*100</f>
        <v>2.7693540081249641</v>
      </c>
      <c r="I47" s="31">
        <f>+'Q22'!I47/'Q12'!$C47*100</f>
        <v>26.295512196982703</v>
      </c>
      <c r="J47" s="31">
        <f>+'Q22'!J47/'Q12'!$C47*100</f>
        <v>22.11859396158761</v>
      </c>
      <c r="K47" s="31">
        <f>+'Q22'!K47/'Q12'!$C47*100</f>
        <v>8.7391047281188605</v>
      </c>
      <c r="L47" s="31">
        <f>+'Q22'!L47/'Q12'!$C47*100</f>
        <v>1.1805992637943201</v>
      </c>
    </row>
    <row r="48" spans="2:12" ht="14" customHeight="1" x14ac:dyDescent="0.2">
      <c r="B48" s="10" t="s">
        <v>63</v>
      </c>
      <c r="C48" s="31">
        <f>+'Q22'!C48/'Q12'!$C48*100</f>
        <v>80.578415542476165</v>
      </c>
      <c r="D48" s="31">
        <f>+'Q22'!D48/'Q12'!$C48*100</f>
        <v>0.37241522995989373</v>
      </c>
      <c r="E48" s="31">
        <f>+'Q22'!E48/'Q12'!$C48*100</f>
        <v>0.13672587113912185</v>
      </c>
      <c r="F48" s="31">
        <f>+'Q22'!F48/'Q12'!$C48*100</f>
        <v>0.48309807802489718</v>
      </c>
      <c r="G48" s="31">
        <f>+'Q22'!G48/'Q12'!$C48*100</f>
        <v>0.11849575498723891</v>
      </c>
      <c r="H48" s="31">
        <f>+'Q22'!H48/'Q12'!$C48*100</f>
        <v>0.703161623001198</v>
      </c>
      <c r="I48" s="31">
        <f>+'Q22'!I48/'Q12'!$C48*100</f>
        <v>13.353560081254232</v>
      </c>
      <c r="J48" s="31">
        <f>+'Q22'!J48/'Q12'!$C48*100</f>
        <v>14.03458513464243</v>
      </c>
      <c r="K48" s="31">
        <f>+'Q22'!K48/'Q12'!$C48*100</f>
        <v>2.7032657950934942</v>
      </c>
      <c r="L48" s="31">
        <f>+'Q22'!L48/'Q12'!$C48*100</f>
        <v>0.54429918224907547</v>
      </c>
    </row>
    <row r="49" spans="2:12" ht="14" customHeight="1" x14ac:dyDescent="0.2">
      <c r="B49" s="10" t="s">
        <v>69</v>
      </c>
      <c r="C49" s="31">
        <f>+'Q22'!C49/'Q12'!$C49*100</f>
        <v>53.506415995225311</v>
      </c>
      <c r="D49" s="31">
        <f>+'Q22'!D49/'Q12'!$C49*100</f>
        <v>0.14920919128618321</v>
      </c>
      <c r="E49" s="31">
        <f>+'Q22'!E49/'Q12'!$C49*100</f>
        <v>0.35810205908683973</v>
      </c>
      <c r="F49" s="31">
        <f>+'Q22'!F49/'Q12'!$C49*100</f>
        <v>1.6114592658907789</v>
      </c>
      <c r="G49" s="31">
        <f>+'Q22'!G49/'Q12'!$C49*100</f>
        <v>2.5663980901223518</v>
      </c>
      <c r="H49" s="31">
        <f>+'Q22'!H49/'Q12'!$C49*100</f>
        <v>14.085347657415697</v>
      </c>
      <c r="I49" s="31">
        <f>+'Q22'!I49/'Q12'!$C49*100</f>
        <v>32.796180244703073</v>
      </c>
      <c r="J49" s="31">
        <f>+'Q22'!J49/'Q12'!$C49*100</f>
        <v>12.056102655923604</v>
      </c>
      <c r="K49" s="31">
        <f>+'Q22'!K49/'Q12'!$C49*100</f>
        <v>25.574455386451806</v>
      </c>
      <c r="L49" s="31">
        <f>+'Q22'!L49/'Q12'!$C49*100</f>
        <v>4.0883318412414198</v>
      </c>
    </row>
    <row r="50" spans="2:12" ht="14" customHeight="1" x14ac:dyDescent="0.2">
      <c r="B50" s="10" t="s">
        <v>64</v>
      </c>
      <c r="C50" s="31">
        <f>+'Q22'!C50/'Q12'!$C50*100</f>
        <v>52.348156893611439</v>
      </c>
      <c r="D50" s="31">
        <f>+'Q22'!D50/'Q12'!$C50*100</f>
        <v>1.8037518037518037</v>
      </c>
      <c r="E50" s="31">
        <f>+'Q22'!E50/'Q12'!$C50*100</f>
        <v>4.3880362062180245</v>
      </c>
      <c r="F50" s="31">
        <f>+'Q22'!F50/'Q12'!$C50*100</f>
        <v>2.6761117670208581</v>
      </c>
      <c r="G50" s="31">
        <f>+'Q22'!G50/'Q12'!$C50*100</f>
        <v>1.2987012987012987</v>
      </c>
      <c r="H50" s="31">
        <f>+'Q22'!H50/'Q12'!$C50*100</f>
        <v>7.4117801390528664</v>
      </c>
      <c r="I50" s="31">
        <f>+'Q22'!I50/'Q12'!$C50*100</f>
        <v>24.780270234815692</v>
      </c>
      <c r="J50" s="31">
        <f>+'Q22'!J50/'Q12'!$C50*100</f>
        <v>17.991604355240721</v>
      </c>
      <c r="K50" s="31">
        <f>+'Q22'!K50/'Q12'!$C50*100</f>
        <v>23.894792076610258</v>
      </c>
      <c r="L50" s="31">
        <f>+'Q22'!L50/'Q12'!$C50*100</f>
        <v>2.7089072543617996</v>
      </c>
    </row>
    <row r="51" spans="2:12" ht="14" customHeight="1" x14ac:dyDescent="0.2">
      <c r="B51" s="10" t="s">
        <v>65</v>
      </c>
      <c r="C51" s="31">
        <f>+'Q22'!C51/'Q12'!$C51*100</f>
        <v>63.341351608950212</v>
      </c>
      <c r="D51" s="31">
        <f>+'Q22'!D51/'Q12'!$C51*100</f>
        <v>2.1229519357327646</v>
      </c>
      <c r="E51" s="31">
        <f>+'Q22'!E51/'Q12'!$C51*100</f>
        <v>0.68306630962646941</v>
      </c>
      <c r="F51" s="31">
        <f>+'Q22'!F51/'Q12'!$C51*100</f>
        <v>2.6233377206916897</v>
      </c>
      <c r="G51" s="31">
        <f>+'Q22'!G51/'Q12'!$C51*100</f>
        <v>0.74547270004084787</v>
      </c>
      <c r="H51" s="31">
        <f>+'Q22'!H51/'Q12'!$C51*100</f>
        <v>1.6724912631053419</v>
      </c>
      <c r="I51" s="31">
        <f>+'Q22'!I51/'Q12'!$C51*100</f>
        <v>20.571415603866928</v>
      </c>
      <c r="J51" s="31">
        <f>+'Q22'!J51/'Q12'!$C51*100</f>
        <v>16.015749103617303</v>
      </c>
      <c r="K51" s="31">
        <f>+'Q22'!K51/'Q12'!$C51*100</f>
        <v>13.769119048699677</v>
      </c>
      <c r="L51" s="31">
        <f>+'Q22'!L51/'Q12'!$C51*100</f>
        <v>2.9331003494757866</v>
      </c>
    </row>
    <row r="52" spans="2:12" ht="14" customHeight="1" x14ac:dyDescent="0.2">
      <c r="B52" s="10" t="s">
        <v>66</v>
      </c>
      <c r="C52" s="31">
        <f>+'Q22'!C52/'Q12'!$C52*100</f>
        <v>45.238950772547611</v>
      </c>
      <c r="D52" s="31">
        <f>+'Q22'!D52/'Q12'!$C52*100</f>
        <v>0.88034495149119651</v>
      </c>
      <c r="E52" s="31">
        <f>+'Q22'!E52/'Q12'!$C52*100</f>
        <v>0.35932446999640671</v>
      </c>
      <c r="F52" s="31">
        <f>+'Q22'!F52/'Q12'!$C52*100</f>
        <v>2.0301832554796984</v>
      </c>
      <c r="G52" s="31">
        <f>+'Q22'!G52/'Q12'!$C52*100</f>
        <v>0.84441250449155592</v>
      </c>
      <c r="H52" s="31">
        <f>+'Q22'!H52/'Q12'!$C52*100</f>
        <v>2.6769673014732303</v>
      </c>
      <c r="I52" s="31">
        <f>+'Q22'!I52/'Q12'!$C52*100</f>
        <v>30.398850161696011</v>
      </c>
      <c r="J52" s="31">
        <f>+'Q22'!J52/'Q12'!$C52*100</f>
        <v>34.926338483650738</v>
      </c>
      <c r="K52" s="31">
        <f>+'Q22'!K52/'Q12'!$C52*100</f>
        <v>13.007545813869925</v>
      </c>
      <c r="L52" s="31">
        <f>+'Q22'!L52/'Q12'!$C52*100</f>
        <v>0.75458138699245414</v>
      </c>
    </row>
    <row r="53" spans="2:12" ht="14" customHeight="1" x14ac:dyDescent="0.2">
      <c r="B53" s="10" t="s">
        <v>67</v>
      </c>
      <c r="C53" s="31">
        <f>+'Q22'!C53/'Q12'!$C53*100</f>
        <v>53.060078607523863</v>
      </c>
      <c r="D53" s="31">
        <f>+'Q22'!D53/'Q12'!$C53*100</f>
        <v>1.8528916339135317</v>
      </c>
      <c r="E53" s="31">
        <f>+'Q22'!E53/'Q12'!$C53*100</f>
        <v>1.1720943290286356</v>
      </c>
      <c r="F53" s="31">
        <f>+'Q22'!F53/'Q12'!$C53*100</f>
        <v>2.7512633352049414</v>
      </c>
      <c r="G53" s="31">
        <f>+'Q22'!G53/'Q12'!$C53*100</f>
        <v>1.1720943290286356</v>
      </c>
      <c r="H53" s="31">
        <f>+'Q22'!H53/'Q12'!$C53*100</f>
        <v>4.3374508702975856</v>
      </c>
      <c r="I53" s="31">
        <f>+'Q22'!I53/'Q12'!$C53*100</f>
        <v>23.912128017967436</v>
      </c>
      <c r="J53" s="31">
        <f>+'Q22'!J53/'Q12'!$C53*100</f>
        <v>18.964065131948342</v>
      </c>
      <c r="K53" s="31">
        <f>+'Q22'!K53/'Q12'!$C53*100</f>
        <v>22.297866367209433</v>
      </c>
      <c r="L53" s="31">
        <f>+'Q22'!L53/'Q12'!$C53*100</f>
        <v>2.6108927568781586</v>
      </c>
    </row>
    <row r="54" spans="2:12" ht="14" customHeight="1" x14ac:dyDescent="0.2">
      <c r="B54" s="86" t="s">
        <v>68</v>
      </c>
      <c r="C54" s="138" t="s">
        <v>100</v>
      </c>
      <c r="D54" s="51">
        <f>+'Q22'!D54/'Q12'!$C54*100</f>
        <v>18.181818181818183</v>
      </c>
      <c r="E54" s="138" t="s">
        <v>100</v>
      </c>
      <c r="F54" s="138" t="s">
        <v>100</v>
      </c>
      <c r="G54" s="138" t="s">
        <v>100</v>
      </c>
      <c r="H54" s="51">
        <f>+'Q22'!H54/'Q12'!$C54*100</f>
        <v>9.0909090909090917</v>
      </c>
      <c r="I54" s="51">
        <f>+'Q22'!I54/'Q12'!$C54*100</f>
        <v>18.181818181818183</v>
      </c>
      <c r="J54" s="51">
        <f>+'Q22'!J54/'Q12'!$C54*100</f>
        <v>54.54545454545454</v>
      </c>
      <c r="K54" s="138" t="s">
        <v>100</v>
      </c>
      <c r="L54" s="138" t="s">
        <v>100</v>
      </c>
    </row>
    <row r="55" spans="2:12" ht="4.5" customHeight="1" x14ac:dyDescent="0.2"/>
    <row r="56" spans="2:12" ht="13.5" customHeight="1" x14ac:dyDescent="0.2">
      <c r="B56" s="189" t="s">
        <v>242</v>
      </c>
      <c r="C56" s="189"/>
      <c r="D56" s="189"/>
      <c r="E56" s="189"/>
      <c r="F56" s="189"/>
      <c r="G56" s="189"/>
      <c r="H56" s="21"/>
    </row>
    <row r="57" spans="2:12" ht="13.5" customHeight="1" x14ac:dyDescent="0.2">
      <c r="B57" s="21"/>
      <c r="C57" s="21"/>
      <c r="D57" s="21"/>
      <c r="E57" s="21"/>
      <c r="F57" s="21"/>
      <c r="G57" s="21"/>
      <c r="H57" s="21"/>
    </row>
  </sheetData>
  <mergeCells count="13">
    <mergeCell ref="B2:L2"/>
    <mergeCell ref="B3:L3"/>
    <mergeCell ref="L5:L6"/>
    <mergeCell ref="B56:G56"/>
    <mergeCell ref="C5:C6"/>
    <mergeCell ref="D5:D6"/>
    <mergeCell ref="F5:F6"/>
    <mergeCell ref="G5:G6"/>
    <mergeCell ref="H5:H6"/>
    <mergeCell ref="I5:I6"/>
    <mergeCell ref="J5:J6"/>
    <mergeCell ref="K5:K6"/>
    <mergeCell ref="E5:E6"/>
  </mergeCells>
  <printOptions horizontalCentered="1"/>
  <pageMargins left="0" right="0" top="0.78740157480314965" bottom="0.19685039370078741" header="0.51181102362204722" footer="0.51181102362204722"/>
  <pageSetup paperSize="9" scale="9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44"/>
  <sheetViews>
    <sheetView workbookViewId="0"/>
  </sheetViews>
  <sheetFormatPr defaultColWidth="9.1796875" defaultRowHeight="10" x14ac:dyDescent="0.2"/>
  <cols>
    <col min="1" max="1" width="2.90625" style="10" customWidth="1"/>
    <col min="2" max="2" width="60.81640625" style="10" bestFit="1" customWidth="1"/>
    <col min="3" max="4" width="10.81640625" style="11" customWidth="1"/>
    <col min="5" max="117" width="9.1796875" style="10"/>
    <col min="118" max="118" width="51.1796875" style="10" customWidth="1"/>
    <col min="119" max="126" width="9.81640625" style="10" customWidth="1"/>
    <col min="127" max="373" width="9.1796875" style="10"/>
    <col min="374" max="374" width="51.1796875" style="10" customWidth="1"/>
    <col min="375" max="382" width="9.81640625" style="10" customWidth="1"/>
    <col min="383" max="629" width="9.1796875" style="10"/>
    <col min="630" max="630" width="51.1796875" style="10" customWidth="1"/>
    <col min="631" max="638" width="9.81640625" style="10" customWidth="1"/>
    <col min="639" max="885" width="9.1796875" style="10"/>
    <col min="886" max="886" width="51.1796875" style="10" customWidth="1"/>
    <col min="887" max="894" width="9.81640625" style="10" customWidth="1"/>
    <col min="895" max="1141" width="9.1796875" style="10"/>
    <col min="1142" max="1142" width="51.1796875" style="10" customWidth="1"/>
    <col min="1143" max="1150" width="9.81640625" style="10" customWidth="1"/>
    <col min="1151" max="1397" width="9.1796875" style="10"/>
    <col min="1398" max="1398" width="51.1796875" style="10" customWidth="1"/>
    <col min="1399" max="1406" width="9.81640625" style="10" customWidth="1"/>
    <col min="1407" max="1653" width="9.1796875" style="10"/>
    <col min="1654" max="1654" width="51.1796875" style="10" customWidth="1"/>
    <col min="1655" max="1662" width="9.81640625" style="10" customWidth="1"/>
    <col min="1663" max="1909" width="9.1796875" style="10"/>
    <col min="1910" max="1910" width="51.1796875" style="10" customWidth="1"/>
    <col min="1911" max="1918" width="9.81640625" style="10" customWidth="1"/>
    <col min="1919" max="2165" width="9.1796875" style="10"/>
    <col min="2166" max="2166" width="51.1796875" style="10" customWidth="1"/>
    <col min="2167" max="2174" width="9.81640625" style="10" customWidth="1"/>
    <col min="2175" max="2421" width="9.1796875" style="10"/>
    <col min="2422" max="2422" width="51.1796875" style="10" customWidth="1"/>
    <col min="2423" max="2430" width="9.81640625" style="10" customWidth="1"/>
    <col min="2431" max="2677" width="9.1796875" style="10"/>
    <col min="2678" max="2678" width="51.1796875" style="10" customWidth="1"/>
    <col min="2679" max="2686" width="9.81640625" style="10" customWidth="1"/>
    <col min="2687" max="2933" width="9.1796875" style="10"/>
    <col min="2934" max="2934" width="51.1796875" style="10" customWidth="1"/>
    <col min="2935" max="2942" width="9.81640625" style="10" customWidth="1"/>
    <col min="2943" max="3189" width="9.1796875" style="10"/>
    <col min="3190" max="3190" width="51.1796875" style="10" customWidth="1"/>
    <col min="3191" max="3198" width="9.81640625" style="10" customWidth="1"/>
    <col min="3199" max="3445" width="9.1796875" style="10"/>
    <col min="3446" max="3446" width="51.1796875" style="10" customWidth="1"/>
    <col min="3447" max="3454" width="9.81640625" style="10" customWidth="1"/>
    <col min="3455" max="3701" width="9.1796875" style="10"/>
    <col min="3702" max="3702" width="51.1796875" style="10" customWidth="1"/>
    <col min="3703" max="3710" width="9.81640625" style="10" customWidth="1"/>
    <col min="3711" max="3957" width="9.1796875" style="10"/>
    <col min="3958" max="3958" width="51.1796875" style="10" customWidth="1"/>
    <col min="3959" max="3966" width="9.81640625" style="10" customWidth="1"/>
    <col min="3967" max="4213" width="9.1796875" style="10"/>
    <col min="4214" max="4214" width="51.1796875" style="10" customWidth="1"/>
    <col min="4215" max="4222" width="9.81640625" style="10" customWidth="1"/>
    <col min="4223" max="4469" width="9.1796875" style="10"/>
    <col min="4470" max="4470" width="51.1796875" style="10" customWidth="1"/>
    <col min="4471" max="4478" width="9.81640625" style="10" customWidth="1"/>
    <col min="4479" max="4725" width="9.1796875" style="10"/>
    <col min="4726" max="4726" width="51.1796875" style="10" customWidth="1"/>
    <col min="4727" max="4734" width="9.81640625" style="10" customWidth="1"/>
    <col min="4735" max="4981" width="9.1796875" style="10"/>
    <col min="4982" max="4982" width="51.1796875" style="10" customWidth="1"/>
    <col min="4983" max="4990" width="9.81640625" style="10" customWidth="1"/>
    <col min="4991" max="5237" width="9.1796875" style="10"/>
    <col min="5238" max="5238" width="51.1796875" style="10" customWidth="1"/>
    <col min="5239" max="5246" width="9.81640625" style="10" customWidth="1"/>
    <col min="5247" max="5493" width="9.1796875" style="10"/>
    <col min="5494" max="5494" width="51.1796875" style="10" customWidth="1"/>
    <col min="5495" max="5502" width="9.81640625" style="10" customWidth="1"/>
    <col min="5503" max="5749" width="9.1796875" style="10"/>
    <col min="5750" max="5750" width="51.1796875" style="10" customWidth="1"/>
    <col min="5751" max="5758" width="9.81640625" style="10" customWidth="1"/>
    <col min="5759" max="6005" width="9.1796875" style="10"/>
    <col min="6006" max="6006" width="51.1796875" style="10" customWidth="1"/>
    <col min="6007" max="6014" width="9.81640625" style="10" customWidth="1"/>
    <col min="6015" max="6261" width="9.1796875" style="10"/>
    <col min="6262" max="6262" width="51.1796875" style="10" customWidth="1"/>
    <col min="6263" max="6270" width="9.81640625" style="10" customWidth="1"/>
    <col min="6271" max="6517" width="9.1796875" style="10"/>
    <col min="6518" max="6518" width="51.1796875" style="10" customWidth="1"/>
    <col min="6519" max="6526" width="9.81640625" style="10" customWidth="1"/>
    <col min="6527" max="6773" width="9.1796875" style="10"/>
    <col min="6774" max="6774" width="51.1796875" style="10" customWidth="1"/>
    <col min="6775" max="6782" width="9.81640625" style="10" customWidth="1"/>
    <col min="6783" max="7029" width="9.1796875" style="10"/>
    <col min="7030" max="7030" width="51.1796875" style="10" customWidth="1"/>
    <col min="7031" max="7038" width="9.81640625" style="10" customWidth="1"/>
    <col min="7039" max="7285" width="9.1796875" style="10"/>
    <col min="7286" max="7286" width="51.1796875" style="10" customWidth="1"/>
    <col min="7287" max="7294" width="9.81640625" style="10" customWidth="1"/>
    <col min="7295" max="7541" width="9.1796875" style="10"/>
    <col min="7542" max="7542" width="51.1796875" style="10" customWidth="1"/>
    <col min="7543" max="7550" width="9.81640625" style="10" customWidth="1"/>
    <col min="7551" max="7797" width="9.1796875" style="10"/>
    <col min="7798" max="7798" width="51.1796875" style="10" customWidth="1"/>
    <col min="7799" max="7806" width="9.81640625" style="10" customWidth="1"/>
    <col min="7807" max="8053" width="9.1796875" style="10"/>
    <col min="8054" max="8054" width="51.1796875" style="10" customWidth="1"/>
    <col min="8055" max="8062" width="9.81640625" style="10" customWidth="1"/>
    <col min="8063" max="8309" width="9.1796875" style="10"/>
    <col min="8310" max="8310" width="51.1796875" style="10" customWidth="1"/>
    <col min="8311" max="8318" width="9.81640625" style="10" customWidth="1"/>
    <col min="8319" max="8565" width="9.1796875" style="10"/>
    <col min="8566" max="8566" width="51.1796875" style="10" customWidth="1"/>
    <col min="8567" max="8574" width="9.81640625" style="10" customWidth="1"/>
    <col min="8575" max="8821" width="9.1796875" style="10"/>
    <col min="8822" max="8822" width="51.1796875" style="10" customWidth="1"/>
    <col min="8823" max="8830" width="9.81640625" style="10" customWidth="1"/>
    <col min="8831" max="9077" width="9.1796875" style="10"/>
    <col min="9078" max="9078" width="51.1796875" style="10" customWidth="1"/>
    <col min="9079" max="9086" width="9.81640625" style="10" customWidth="1"/>
    <col min="9087" max="9333" width="9.1796875" style="10"/>
    <col min="9334" max="9334" width="51.1796875" style="10" customWidth="1"/>
    <col min="9335" max="9342" width="9.81640625" style="10" customWidth="1"/>
    <col min="9343" max="9589" width="9.1796875" style="10"/>
    <col min="9590" max="9590" width="51.1796875" style="10" customWidth="1"/>
    <col min="9591" max="9598" width="9.81640625" style="10" customWidth="1"/>
    <col min="9599" max="9845" width="9.1796875" style="10"/>
    <col min="9846" max="9846" width="51.1796875" style="10" customWidth="1"/>
    <col min="9847" max="9854" width="9.81640625" style="10" customWidth="1"/>
    <col min="9855" max="10101" width="9.1796875" style="10"/>
    <col min="10102" max="10102" width="51.1796875" style="10" customWidth="1"/>
    <col min="10103" max="10110" width="9.81640625" style="10" customWidth="1"/>
    <col min="10111" max="10357" width="9.1796875" style="10"/>
    <col min="10358" max="10358" width="51.1796875" style="10" customWidth="1"/>
    <col min="10359" max="10366" width="9.81640625" style="10" customWidth="1"/>
    <col min="10367" max="10613" width="9.1796875" style="10"/>
    <col min="10614" max="10614" width="51.1796875" style="10" customWidth="1"/>
    <col min="10615" max="10622" width="9.81640625" style="10" customWidth="1"/>
    <col min="10623" max="10869" width="9.1796875" style="10"/>
    <col min="10870" max="10870" width="51.1796875" style="10" customWidth="1"/>
    <col min="10871" max="10878" width="9.81640625" style="10" customWidth="1"/>
    <col min="10879" max="11125" width="9.1796875" style="10"/>
    <col min="11126" max="11126" width="51.1796875" style="10" customWidth="1"/>
    <col min="11127" max="11134" width="9.81640625" style="10" customWidth="1"/>
    <col min="11135" max="11381" width="9.1796875" style="10"/>
    <col min="11382" max="11382" width="51.1796875" style="10" customWidth="1"/>
    <col min="11383" max="11390" width="9.81640625" style="10" customWidth="1"/>
    <col min="11391" max="11637" width="9.1796875" style="10"/>
    <col min="11638" max="11638" width="51.1796875" style="10" customWidth="1"/>
    <col min="11639" max="11646" width="9.81640625" style="10" customWidth="1"/>
    <col min="11647" max="11893" width="9.1796875" style="10"/>
    <col min="11894" max="11894" width="51.1796875" style="10" customWidth="1"/>
    <col min="11895" max="11902" width="9.81640625" style="10" customWidth="1"/>
    <col min="11903" max="12149" width="9.1796875" style="10"/>
    <col min="12150" max="12150" width="51.1796875" style="10" customWidth="1"/>
    <col min="12151" max="12158" width="9.81640625" style="10" customWidth="1"/>
    <col min="12159" max="12405" width="9.1796875" style="10"/>
    <col min="12406" max="12406" width="51.1796875" style="10" customWidth="1"/>
    <col min="12407" max="12414" width="9.81640625" style="10" customWidth="1"/>
    <col min="12415" max="12661" width="9.1796875" style="10"/>
    <col min="12662" max="12662" width="51.1796875" style="10" customWidth="1"/>
    <col min="12663" max="12670" width="9.81640625" style="10" customWidth="1"/>
    <col min="12671" max="12917" width="9.1796875" style="10"/>
    <col min="12918" max="12918" width="51.1796875" style="10" customWidth="1"/>
    <col min="12919" max="12926" width="9.81640625" style="10" customWidth="1"/>
    <col min="12927" max="13173" width="9.1796875" style="10"/>
    <col min="13174" max="13174" width="51.1796875" style="10" customWidth="1"/>
    <col min="13175" max="13182" width="9.81640625" style="10" customWidth="1"/>
    <col min="13183" max="13429" width="9.1796875" style="10"/>
    <col min="13430" max="13430" width="51.1796875" style="10" customWidth="1"/>
    <col min="13431" max="13438" width="9.81640625" style="10" customWidth="1"/>
    <col min="13439" max="13685" width="9.1796875" style="10"/>
    <col min="13686" max="13686" width="51.1796875" style="10" customWidth="1"/>
    <col min="13687" max="13694" width="9.81640625" style="10" customWidth="1"/>
    <col min="13695" max="13941" width="9.1796875" style="10"/>
    <col min="13942" max="13942" width="51.1796875" style="10" customWidth="1"/>
    <col min="13943" max="13950" width="9.81640625" style="10" customWidth="1"/>
    <col min="13951" max="14197" width="9.1796875" style="10"/>
    <col min="14198" max="14198" width="51.1796875" style="10" customWidth="1"/>
    <col min="14199" max="14206" width="9.81640625" style="10" customWidth="1"/>
    <col min="14207" max="14453" width="9.1796875" style="10"/>
    <col min="14454" max="14454" width="51.1796875" style="10" customWidth="1"/>
    <col min="14455" max="14462" width="9.81640625" style="10" customWidth="1"/>
    <col min="14463" max="14709" width="9.1796875" style="10"/>
    <col min="14710" max="14710" width="51.1796875" style="10" customWidth="1"/>
    <col min="14711" max="14718" width="9.81640625" style="10" customWidth="1"/>
    <col min="14719" max="14965" width="9.1796875" style="10"/>
    <col min="14966" max="14966" width="51.1796875" style="10" customWidth="1"/>
    <col min="14967" max="14974" width="9.81640625" style="10" customWidth="1"/>
    <col min="14975" max="15221" width="9.1796875" style="10"/>
    <col min="15222" max="15222" width="51.1796875" style="10" customWidth="1"/>
    <col min="15223" max="15230" width="9.81640625" style="10" customWidth="1"/>
    <col min="15231" max="15477" width="9.1796875" style="10"/>
    <col min="15478" max="15478" width="51.1796875" style="10" customWidth="1"/>
    <col min="15479" max="15486" width="9.81640625" style="10" customWidth="1"/>
    <col min="15487" max="15733" width="9.1796875" style="10"/>
    <col min="15734" max="15734" width="51.1796875" style="10" customWidth="1"/>
    <col min="15735" max="15742" width="9.81640625" style="10" customWidth="1"/>
    <col min="15743" max="15989" width="9.1796875" style="10"/>
    <col min="15990" max="15990" width="51.1796875" style="10" customWidth="1"/>
    <col min="15991" max="15998" width="9.81640625" style="10" customWidth="1"/>
    <col min="15999" max="16384" width="9.1796875" style="10"/>
  </cols>
  <sheetData>
    <row r="1" spans="2:4" s="1" customFormat="1" ht="17.25" customHeight="1" x14ac:dyDescent="0.3">
      <c r="B1" s="40"/>
      <c r="C1" s="41"/>
      <c r="D1" s="36" t="s">
        <v>197</v>
      </c>
    </row>
    <row r="2" spans="2:4" s="1" customFormat="1" ht="27.75" customHeight="1" x14ac:dyDescent="0.3">
      <c r="B2" s="181" t="s">
        <v>196</v>
      </c>
      <c r="C2" s="181"/>
      <c r="D2" s="181"/>
    </row>
    <row r="3" spans="2:4" s="1" customFormat="1" ht="15.75" customHeight="1" x14ac:dyDescent="0.3">
      <c r="B3" s="182">
        <v>2021</v>
      </c>
      <c r="C3" s="182"/>
      <c r="D3" s="182"/>
    </row>
    <row r="4" spans="2:4" ht="15" customHeight="1" x14ac:dyDescent="0.2">
      <c r="B4" s="10" t="s">
        <v>115</v>
      </c>
      <c r="C4" s="18"/>
    </row>
    <row r="5" spans="2:4" ht="16.5" customHeight="1" x14ac:dyDescent="0.2">
      <c r="B5" s="37" t="s">
        <v>125</v>
      </c>
      <c r="C5" s="183" t="s">
        <v>70</v>
      </c>
      <c r="D5" s="183" t="s">
        <v>1</v>
      </c>
    </row>
    <row r="6" spans="2:4" ht="16.5" customHeight="1" x14ac:dyDescent="0.25">
      <c r="B6" s="43" t="s">
        <v>117</v>
      </c>
      <c r="C6" s="183"/>
      <c r="D6" s="183" t="s">
        <v>13</v>
      </c>
    </row>
    <row r="7" spans="2:4" ht="15.75" customHeight="1" x14ac:dyDescent="0.25">
      <c r="B7" s="40" t="s">
        <v>0</v>
      </c>
      <c r="C7" s="39">
        <v>2010283</v>
      </c>
      <c r="D7" s="66">
        <v>99.999999999999972</v>
      </c>
    </row>
    <row r="8" spans="2:4" ht="15.75" customHeight="1" x14ac:dyDescent="0.25">
      <c r="B8" s="122" t="s">
        <v>102</v>
      </c>
      <c r="C8" s="57">
        <f>+C9+C10</f>
        <v>152017</v>
      </c>
      <c r="D8" s="63">
        <f>+C8/$C$7*100</f>
        <v>7.5619701305736555</v>
      </c>
    </row>
    <row r="9" spans="2:4" ht="15.75" customHeight="1" x14ac:dyDescent="0.2">
      <c r="B9" s="90" t="s">
        <v>128</v>
      </c>
      <c r="C9" s="15">
        <v>31533</v>
      </c>
      <c r="D9" s="20">
        <f t="shared" ref="D9:D41" si="0">+C9/$C$7*100</f>
        <v>1.5685851196075378</v>
      </c>
    </row>
    <row r="10" spans="2:4" ht="15.75" customHeight="1" x14ac:dyDescent="0.2">
      <c r="B10" s="90" t="s">
        <v>129</v>
      </c>
      <c r="C10" s="15">
        <v>120484</v>
      </c>
      <c r="D10" s="20">
        <f t="shared" si="0"/>
        <v>5.9933850109661178</v>
      </c>
    </row>
    <row r="11" spans="2:4" ht="15.75" customHeight="1" x14ac:dyDescent="0.25">
      <c r="B11" s="122" t="s">
        <v>101</v>
      </c>
      <c r="C11" s="57">
        <v>10931</v>
      </c>
      <c r="D11" s="63">
        <f t="shared" si="0"/>
        <v>0.54375428733168418</v>
      </c>
    </row>
    <row r="12" spans="2:4" ht="15.75" customHeight="1" x14ac:dyDescent="0.25">
      <c r="B12" s="122" t="s">
        <v>103</v>
      </c>
      <c r="C12" s="57">
        <f>+C13+C14</f>
        <v>26933</v>
      </c>
      <c r="D12" s="63">
        <f t="shared" si="0"/>
        <v>1.3397616156531196</v>
      </c>
    </row>
    <row r="13" spans="2:4" ht="15.75" customHeight="1" x14ac:dyDescent="0.2">
      <c r="B13" s="125" t="s">
        <v>335</v>
      </c>
      <c r="C13" s="15">
        <v>3407</v>
      </c>
      <c r="D13" s="20">
        <f t="shared" si="0"/>
        <v>0.16947862564623986</v>
      </c>
    </row>
    <row r="14" spans="2:4" ht="15.75" customHeight="1" x14ac:dyDescent="0.2">
      <c r="B14" s="125" t="s">
        <v>336</v>
      </c>
      <c r="C14" s="15">
        <f>+C15+C16</f>
        <v>23526</v>
      </c>
      <c r="D14" s="20">
        <f t="shared" si="0"/>
        <v>1.1702829900068796</v>
      </c>
    </row>
    <row r="15" spans="2:4" ht="15.75" customHeight="1" x14ac:dyDescent="0.2">
      <c r="B15" s="126" t="s">
        <v>337</v>
      </c>
      <c r="C15" s="15">
        <v>18550</v>
      </c>
      <c r="D15" s="20">
        <f t="shared" si="0"/>
        <v>0.92275565181618702</v>
      </c>
    </row>
    <row r="16" spans="2:4" ht="15.75" customHeight="1" x14ac:dyDescent="0.2">
      <c r="B16" s="126" t="s">
        <v>338</v>
      </c>
      <c r="C16" s="15">
        <v>4976</v>
      </c>
      <c r="D16" s="20">
        <f t="shared" si="0"/>
        <v>0.24752733819069253</v>
      </c>
    </row>
    <row r="17" spans="2:4" ht="15.75" customHeight="1" x14ac:dyDescent="0.25">
      <c r="B17" s="123" t="s">
        <v>104</v>
      </c>
      <c r="C17" s="57">
        <f>+C18+C19+C20+C26</f>
        <v>673614</v>
      </c>
      <c r="D17" s="63">
        <f t="shared" si="0"/>
        <v>33.50841647668512</v>
      </c>
    </row>
    <row r="18" spans="2:4" ht="15.75" customHeight="1" x14ac:dyDescent="0.2">
      <c r="B18" s="125" t="s">
        <v>317</v>
      </c>
      <c r="C18" s="15">
        <v>31995</v>
      </c>
      <c r="D18" s="20">
        <f t="shared" si="0"/>
        <v>1.5915669584829599</v>
      </c>
    </row>
    <row r="19" spans="2:4" ht="15.75" customHeight="1" x14ac:dyDescent="0.2">
      <c r="B19" s="125" t="s">
        <v>318</v>
      </c>
      <c r="C19" s="15">
        <v>1068</v>
      </c>
      <c r="D19" s="20">
        <f t="shared" si="0"/>
        <v>5.3126848309417135E-2</v>
      </c>
    </row>
    <row r="20" spans="2:4" ht="15.75" customHeight="1" x14ac:dyDescent="0.2">
      <c r="B20" s="125" t="s">
        <v>319</v>
      </c>
      <c r="C20" s="15">
        <f>+C21+C22+C23+C24+C25</f>
        <v>604298</v>
      </c>
      <c r="D20" s="20">
        <f t="shared" si="0"/>
        <v>30.060344737531981</v>
      </c>
    </row>
    <row r="21" spans="2:4" ht="15.75" customHeight="1" x14ac:dyDescent="0.2">
      <c r="B21" s="126" t="s">
        <v>320</v>
      </c>
      <c r="C21" s="15">
        <v>113673</v>
      </c>
      <c r="D21" s="20">
        <f t="shared" si="0"/>
        <v>5.6545769923936087</v>
      </c>
    </row>
    <row r="22" spans="2:4" ht="15.75" customHeight="1" x14ac:dyDescent="0.2">
      <c r="B22" s="126" t="s">
        <v>321</v>
      </c>
      <c r="C22" s="15">
        <v>122245</v>
      </c>
      <c r="D22" s="20">
        <f t="shared" si="0"/>
        <v>6.0809846175886682</v>
      </c>
    </row>
    <row r="23" spans="2:4" ht="15.75" customHeight="1" x14ac:dyDescent="0.2">
      <c r="B23" s="126" t="s">
        <v>322</v>
      </c>
      <c r="C23" s="15">
        <v>7660</v>
      </c>
      <c r="D23" s="20">
        <f t="shared" si="0"/>
        <v>0.38104087832409661</v>
      </c>
    </row>
    <row r="24" spans="2:4" ht="15.75" customHeight="1" x14ac:dyDescent="0.2">
      <c r="B24" s="126" t="s">
        <v>323</v>
      </c>
      <c r="C24" s="15">
        <v>308570</v>
      </c>
      <c r="D24" s="20">
        <f t="shared" si="0"/>
        <v>15.349580133742363</v>
      </c>
    </row>
    <row r="25" spans="2:4" ht="15.75" customHeight="1" x14ac:dyDescent="0.2">
      <c r="B25" s="126" t="s">
        <v>324</v>
      </c>
      <c r="C25" s="15">
        <v>52150</v>
      </c>
      <c r="D25" s="20">
        <f t="shared" si="0"/>
        <v>2.5941621154832428</v>
      </c>
    </row>
    <row r="26" spans="2:4" ht="15.75" customHeight="1" x14ac:dyDescent="0.2">
      <c r="B26" s="127" t="s">
        <v>325</v>
      </c>
      <c r="C26" s="15">
        <v>36253</v>
      </c>
      <c r="D26" s="20">
        <f t="shared" si="0"/>
        <v>1.8033779323607673</v>
      </c>
    </row>
    <row r="27" spans="2:4" ht="15.75" customHeight="1" x14ac:dyDescent="0.25">
      <c r="B27" s="123" t="s">
        <v>105</v>
      </c>
      <c r="C27" s="57">
        <f>+C28+C29</f>
        <v>174499</v>
      </c>
      <c r="D27" s="63">
        <f t="shared" si="0"/>
        <v>8.6803201340308807</v>
      </c>
    </row>
    <row r="28" spans="2:4" ht="15.75" customHeight="1" x14ac:dyDescent="0.2">
      <c r="B28" s="125" t="s">
        <v>326</v>
      </c>
      <c r="C28" s="15">
        <v>6947</v>
      </c>
      <c r="D28" s="20">
        <f t="shared" si="0"/>
        <v>0.34557323521116179</v>
      </c>
    </row>
    <row r="29" spans="2:4" ht="15.75" customHeight="1" x14ac:dyDescent="0.2">
      <c r="B29" s="125" t="s">
        <v>327</v>
      </c>
      <c r="C29" s="15">
        <v>167552</v>
      </c>
      <c r="D29" s="20">
        <f t="shared" si="0"/>
        <v>8.3347468988197182</v>
      </c>
    </row>
    <row r="30" spans="2:4" ht="15.75" customHeight="1" x14ac:dyDescent="0.25">
      <c r="B30" s="123" t="s">
        <v>106</v>
      </c>
      <c r="C30" s="57">
        <f>+C31+C32+C33</f>
        <v>176309</v>
      </c>
      <c r="D30" s="63">
        <f t="shared" si="0"/>
        <v>8.7703572084129444</v>
      </c>
    </row>
    <row r="31" spans="2:4" ht="15.75" customHeight="1" x14ac:dyDescent="0.2">
      <c r="B31" s="125" t="s">
        <v>328</v>
      </c>
      <c r="C31" s="15">
        <v>68081</v>
      </c>
      <c r="D31" s="20">
        <f t="shared" si="0"/>
        <v>3.3866376027653819</v>
      </c>
    </row>
    <row r="32" spans="2:4" ht="15.75" customHeight="1" x14ac:dyDescent="0.2">
      <c r="B32" s="125" t="s">
        <v>329</v>
      </c>
      <c r="C32" s="15">
        <v>97526</v>
      </c>
      <c r="D32" s="20">
        <f t="shared" si="0"/>
        <v>4.8513567492736094</v>
      </c>
    </row>
    <row r="33" spans="2:4" ht="15.75" customHeight="1" x14ac:dyDescent="0.2">
      <c r="B33" s="125" t="s">
        <v>330</v>
      </c>
      <c r="C33" s="15">
        <v>10702</v>
      </c>
      <c r="D33" s="20">
        <f t="shared" si="0"/>
        <v>0.53236285637395331</v>
      </c>
    </row>
    <row r="34" spans="2:4" ht="15.75" customHeight="1" x14ac:dyDescent="0.25">
      <c r="B34" s="123" t="s">
        <v>107</v>
      </c>
      <c r="C34" s="57">
        <v>6931</v>
      </c>
      <c r="D34" s="63">
        <f t="shared" si="0"/>
        <v>0.34477732737132033</v>
      </c>
    </row>
    <row r="35" spans="2:4" ht="15.75" customHeight="1" x14ac:dyDescent="0.25">
      <c r="B35" s="123" t="s">
        <v>108</v>
      </c>
      <c r="C35" s="57">
        <v>98015</v>
      </c>
      <c r="D35" s="63">
        <f t="shared" si="0"/>
        <v>4.8756816826287643</v>
      </c>
    </row>
    <row r="36" spans="2:4" ht="15.75" customHeight="1" x14ac:dyDescent="0.25">
      <c r="B36" s="123" t="s">
        <v>109</v>
      </c>
      <c r="C36" s="57">
        <f>+C37+C38</f>
        <v>613225</v>
      </c>
      <c r="D36" s="63">
        <f t="shared" si="0"/>
        <v>30.504411567923523</v>
      </c>
    </row>
    <row r="37" spans="2:4" ht="15.75" customHeight="1" x14ac:dyDescent="0.2">
      <c r="B37" s="125" t="s">
        <v>332</v>
      </c>
      <c r="C37" s="15">
        <v>128907</v>
      </c>
      <c r="D37" s="20">
        <f t="shared" si="0"/>
        <v>6.4123807444026539</v>
      </c>
    </row>
    <row r="38" spans="2:4" ht="15.75" customHeight="1" x14ac:dyDescent="0.2">
      <c r="B38" s="125" t="s">
        <v>331</v>
      </c>
      <c r="C38" s="15">
        <f>+C39+C40</f>
        <v>484318</v>
      </c>
      <c r="D38" s="20">
        <f t="shared" si="0"/>
        <v>24.092030823520869</v>
      </c>
    </row>
    <row r="39" spans="2:4" ht="15.75" customHeight="1" x14ac:dyDescent="0.2">
      <c r="B39" s="126" t="s">
        <v>333</v>
      </c>
      <c r="C39" s="15">
        <v>413724</v>
      </c>
      <c r="D39" s="20">
        <f t="shared" si="0"/>
        <v>20.580385945660389</v>
      </c>
    </row>
    <row r="40" spans="2:4" ht="15.75" customHeight="1" x14ac:dyDescent="0.2">
      <c r="B40" s="126" t="s">
        <v>334</v>
      </c>
      <c r="C40" s="15">
        <v>70594</v>
      </c>
      <c r="D40" s="20">
        <f t="shared" si="0"/>
        <v>3.5116448778604799</v>
      </c>
    </row>
    <row r="41" spans="2:4" ht="15.75" customHeight="1" x14ac:dyDescent="0.25">
      <c r="B41" s="124" t="s">
        <v>110</v>
      </c>
      <c r="C41" s="59">
        <v>77809</v>
      </c>
      <c r="D41" s="117">
        <f t="shared" si="0"/>
        <v>3.8705495693889871</v>
      </c>
    </row>
    <row r="42" spans="2:4" ht="5.25" customHeight="1" x14ac:dyDescent="0.2">
      <c r="B42" s="21"/>
      <c r="C42" s="21"/>
      <c r="D42" s="21"/>
    </row>
    <row r="43" spans="2:4" ht="21" customHeight="1" x14ac:dyDescent="0.2">
      <c r="B43" s="197" t="s">
        <v>118</v>
      </c>
      <c r="C43" s="197"/>
      <c r="D43" s="197"/>
    </row>
    <row r="44" spans="2:4" x14ac:dyDescent="0.2">
      <c r="B44" s="24"/>
      <c r="C44" s="25"/>
      <c r="D44" s="25"/>
    </row>
  </sheetData>
  <mergeCells count="5">
    <mergeCell ref="C5:C6"/>
    <mergeCell ref="D5:D6"/>
    <mergeCell ref="B43:D43"/>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43"/>
  <sheetViews>
    <sheetView workbookViewId="0"/>
  </sheetViews>
  <sheetFormatPr defaultColWidth="9.1796875" defaultRowHeight="10" x14ac:dyDescent="0.2"/>
  <cols>
    <col min="1" max="1" width="2.81640625" style="10" customWidth="1"/>
    <col min="2" max="2" width="60.81640625" style="10" bestFit="1" customWidth="1"/>
    <col min="3" max="4" width="10.81640625" style="11" customWidth="1"/>
    <col min="5" max="124" width="9.1796875" style="10"/>
    <col min="125" max="125" width="51.1796875" style="10" customWidth="1"/>
    <col min="126" max="133" width="9.81640625" style="10" customWidth="1"/>
    <col min="134" max="380" width="9.1796875" style="10"/>
    <col min="381" max="381" width="51.1796875" style="10" customWidth="1"/>
    <col min="382" max="389" width="9.81640625" style="10" customWidth="1"/>
    <col min="390" max="636" width="9.1796875" style="10"/>
    <col min="637" max="637" width="51.1796875" style="10" customWidth="1"/>
    <col min="638" max="645" width="9.81640625" style="10" customWidth="1"/>
    <col min="646" max="892" width="9.1796875" style="10"/>
    <col min="893" max="893" width="51.1796875" style="10" customWidth="1"/>
    <col min="894" max="901" width="9.81640625" style="10" customWidth="1"/>
    <col min="902" max="1148" width="9.1796875" style="10"/>
    <col min="1149" max="1149" width="51.1796875" style="10" customWidth="1"/>
    <col min="1150" max="1157" width="9.81640625" style="10" customWidth="1"/>
    <col min="1158" max="1404" width="9.1796875" style="10"/>
    <col min="1405" max="1405" width="51.1796875" style="10" customWidth="1"/>
    <col min="1406" max="1413" width="9.81640625" style="10" customWidth="1"/>
    <col min="1414" max="1660" width="9.1796875" style="10"/>
    <col min="1661" max="1661" width="51.1796875" style="10" customWidth="1"/>
    <col min="1662" max="1669" width="9.81640625" style="10" customWidth="1"/>
    <col min="1670" max="1916" width="9.1796875" style="10"/>
    <col min="1917" max="1917" width="51.1796875" style="10" customWidth="1"/>
    <col min="1918" max="1925" width="9.81640625" style="10" customWidth="1"/>
    <col min="1926" max="2172" width="9.1796875" style="10"/>
    <col min="2173" max="2173" width="51.1796875" style="10" customWidth="1"/>
    <col min="2174" max="2181" width="9.81640625" style="10" customWidth="1"/>
    <col min="2182" max="2428" width="9.1796875" style="10"/>
    <col min="2429" max="2429" width="51.1796875" style="10" customWidth="1"/>
    <col min="2430" max="2437" width="9.81640625" style="10" customWidth="1"/>
    <col min="2438" max="2684" width="9.1796875" style="10"/>
    <col min="2685" max="2685" width="51.1796875" style="10" customWidth="1"/>
    <col min="2686" max="2693" width="9.81640625" style="10" customWidth="1"/>
    <col min="2694" max="2940" width="9.1796875" style="10"/>
    <col min="2941" max="2941" width="51.1796875" style="10" customWidth="1"/>
    <col min="2942" max="2949" width="9.81640625" style="10" customWidth="1"/>
    <col min="2950" max="3196" width="9.1796875" style="10"/>
    <col min="3197" max="3197" width="51.1796875" style="10" customWidth="1"/>
    <col min="3198" max="3205" width="9.81640625" style="10" customWidth="1"/>
    <col min="3206" max="3452" width="9.1796875" style="10"/>
    <col min="3453" max="3453" width="51.1796875" style="10" customWidth="1"/>
    <col min="3454" max="3461" width="9.81640625" style="10" customWidth="1"/>
    <col min="3462" max="3708" width="9.1796875" style="10"/>
    <col min="3709" max="3709" width="51.1796875" style="10" customWidth="1"/>
    <col min="3710" max="3717" width="9.81640625" style="10" customWidth="1"/>
    <col min="3718" max="3964" width="9.1796875" style="10"/>
    <col min="3965" max="3965" width="51.1796875" style="10" customWidth="1"/>
    <col min="3966" max="3973" width="9.81640625" style="10" customWidth="1"/>
    <col min="3974" max="4220" width="9.1796875" style="10"/>
    <col min="4221" max="4221" width="51.1796875" style="10" customWidth="1"/>
    <col min="4222" max="4229" width="9.81640625" style="10" customWidth="1"/>
    <col min="4230" max="4476" width="9.1796875" style="10"/>
    <col min="4477" max="4477" width="51.1796875" style="10" customWidth="1"/>
    <col min="4478" max="4485" width="9.81640625" style="10" customWidth="1"/>
    <col min="4486" max="4732" width="9.1796875" style="10"/>
    <col min="4733" max="4733" width="51.1796875" style="10" customWidth="1"/>
    <col min="4734" max="4741" width="9.81640625" style="10" customWidth="1"/>
    <col min="4742" max="4988" width="9.1796875" style="10"/>
    <col min="4989" max="4989" width="51.1796875" style="10" customWidth="1"/>
    <col min="4990" max="4997" width="9.81640625" style="10" customWidth="1"/>
    <col min="4998" max="5244" width="9.1796875" style="10"/>
    <col min="5245" max="5245" width="51.1796875" style="10" customWidth="1"/>
    <col min="5246" max="5253" width="9.81640625" style="10" customWidth="1"/>
    <col min="5254" max="5500" width="9.1796875" style="10"/>
    <col min="5501" max="5501" width="51.1796875" style="10" customWidth="1"/>
    <col min="5502" max="5509" width="9.81640625" style="10" customWidth="1"/>
    <col min="5510" max="5756" width="9.1796875" style="10"/>
    <col min="5757" max="5757" width="51.1796875" style="10" customWidth="1"/>
    <col min="5758" max="5765" width="9.81640625" style="10" customWidth="1"/>
    <col min="5766" max="6012" width="9.1796875" style="10"/>
    <col min="6013" max="6013" width="51.1796875" style="10" customWidth="1"/>
    <col min="6014" max="6021" width="9.81640625" style="10" customWidth="1"/>
    <col min="6022" max="6268" width="9.1796875" style="10"/>
    <col min="6269" max="6269" width="51.1796875" style="10" customWidth="1"/>
    <col min="6270" max="6277" width="9.81640625" style="10" customWidth="1"/>
    <col min="6278" max="6524" width="9.1796875" style="10"/>
    <col min="6525" max="6525" width="51.1796875" style="10" customWidth="1"/>
    <col min="6526" max="6533" width="9.81640625" style="10" customWidth="1"/>
    <col min="6534" max="6780" width="9.1796875" style="10"/>
    <col min="6781" max="6781" width="51.1796875" style="10" customWidth="1"/>
    <col min="6782" max="6789" width="9.81640625" style="10" customWidth="1"/>
    <col min="6790" max="7036" width="9.1796875" style="10"/>
    <col min="7037" max="7037" width="51.1796875" style="10" customWidth="1"/>
    <col min="7038" max="7045" width="9.81640625" style="10" customWidth="1"/>
    <col min="7046" max="7292" width="9.1796875" style="10"/>
    <col min="7293" max="7293" width="51.1796875" style="10" customWidth="1"/>
    <col min="7294" max="7301" width="9.81640625" style="10" customWidth="1"/>
    <col min="7302" max="7548" width="9.1796875" style="10"/>
    <col min="7549" max="7549" width="51.1796875" style="10" customWidth="1"/>
    <col min="7550" max="7557" width="9.81640625" style="10" customWidth="1"/>
    <col min="7558" max="7804" width="9.1796875" style="10"/>
    <col min="7805" max="7805" width="51.1796875" style="10" customWidth="1"/>
    <col min="7806" max="7813" width="9.81640625" style="10" customWidth="1"/>
    <col min="7814" max="8060" width="9.1796875" style="10"/>
    <col min="8061" max="8061" width="51.1796875" style="10" customWidth="1"/>
    <col min="8062" max="8069" width="9.81640625" style="10" customWidth="1"/>
    <col min="8070" max="8316" width="9.1796875" style="10"/>
    <col min="8317" max="8317" width="51.1796875" style="10" customWidth="1"/>
    <col min="8318" max="8325" width="9.81640625" style="10" customWidth="1"/>
    <col min="8326" max="8572" width="9.1796875" style="10"/>
    <col min="8573" max="8573" width="51.1796875" style="10" customWidth="1"/>
    <col min="8574" max="8581" width="9.81640625" style="10" customWidth="1"/>
    <col min="8582" max="8828" width="9.1796875" style="10"/>
    <col min="8829" max="8829" width="51.1796875" style="10" customWidth="1"/>
    <col min="8830" max="8837" width="9.81640625" style="10" customWidth="1"/>
    <col min="8838" max="9084" width="9.1796875" style="10"/>
    <col min="9085" max="9085" width="51.1796875" style="10" customWidth="1"/>
    <col min="9086" max="9093" width="9.81640625" style="10" customWidth="1"/>
    <col min="9094" max="9340" width="9.1796875" style="10"/>
    <col min="9341" max="9341" width="51.1796875" style="10" customWidth="1"/>
    <col min="9342" max="9349" width="9.81640625" style="10" customWidth="1"/>
    <col min="9350" max="9596" width="9.1796875" style="10"/>
    <col min="9597" max="9597" width="51.1796875" style="10" customWidth="1"/>
    <col min="9598" max="9605" width="9.81640625" style="10" customWidth="1"/>
    <col min="9606" max="9852" width="9.1796875" style="10"/>
    <col min="9853" max="9853" width="51.1796875" style="10" customWidth="1"/>
    <col min="9854" max="9861" width="9.81640625" style="10" customWidth="1"/>
    <col min="9862" max="10108" width="9.1796875" style="10"/>
    <col min="10109" max="10109" width="51.1796875" style="10" customWidth="1"/>
    <col min="10110" max="10117" width="9.81640625" style="10" customWidth="1"/>
    <col min="10118" max="10364" width="9.1796875" style="10"/>
    <col min="10365" max="10365" width="51.1796875" style="10" customWidth="1"/>
    <col min="10366" max="10373" width="9.81640625" style="10" customWidth="1"/>
    <col min="10374" max="10620" width="9.1796875" style="10"/>
    <col min="10621" max="10621" width="51.1796875" style="10" customWidth="1"/>
    <col min="10622" max="10629" width="9.81640625" style="10" customWidth="1"/>
    <col min="10630" max="10876" width="9.1796875" style="10"/>
    <col min="10877" max="10877" width="51.1796875" style="10" customWidth="1"/>
    <col min="10878" max="10885" width="9.81640625" style="10" customWidth="1"/>
    <col min="10886" max="11132" width="9.1796875" style="10"/>
    <col min="11133" max="11133" width="51.1796875" style="10" customWidth="1"/>
    <col min="11134" max="11141" width="9.81640625" style="10" customWidth="1"/>
    <col min="11142" max="11388" width="9.1796875" style="10"/>
    <col min="11389" max="11389" width="51.1796875" style="10" customWidth="1"/>
    <col min="11390" max="11397" width="9.81640625" style="10" customWidth="1"/>
    <col min="11398" max="11644" width="9.1796875" style="10"/>
    <col min="11645" max="11645" width="51.1796875" style="10" customWidth="1"/>
    <col min="11646" max="11653" width="9.81640625" style="10" customWidth="1"/>
    <col min="11654" max="11900" width="9.1796875" style="10"/>
    <col min="11901" max="11901" width="51.1796875" style="10" customWidth="1"/>
    <col min="11902" max="11909" width="9.81640625" style="10" customWidth="1"/>
    <col min="11910" max="12156" width="9.1796875" style="10"/>
    <col min="12157" max="12157" width="51.1796875" style="10" customWidth="1"/>
    <col min="12158" max="12165" width="9.81640625" style="10" customWidth="1"/>
    <col min="12166" max="12412" width="9.1796875" style="10"/>
    <col min="12413" max="12413" width="51.1796875" style="10" customWidth="1"/>
    <col min="12414" max="12421" width="9.81640625" style="10" customWidth="1"/>
    <col min="12422" max="12668" width="9.1796875" style="10"/>
    <col min="12669" max="12669" width="51.1796875" style="10" customWidth="1"/>
    <col min="12670" max="12677" width="9.81640625" style="10" customWidth="1"/>
    <col min="12678" max="12924" width="9.1796875" style="10"/>
    <col min="12925" max="12925" width="51.1796875" style="10" customWidth="1"/>
    <col min="12926" max="12933" width="9.81640625" style="10" customWidth="1"/>
    <col min="12934" max="13180" width="9.1796875" style="10"/>
    <col min="13181" max="13181" width="51.1796875" style="10" customWidth="1"/>
    <col min="13182" max="13189" width="9.81640625" style="10" customWidth="1"/>
    <col min="13190" max="13436" width="9.1796875" style="10"/>
    <col min="13437" max="13437" width="51.1796875" style="10" customWidth="1"/>
    <col min="13438" max="13445" width="9.81640625" style="10" customWidth="1"/>
    <col min="13446" max="13692" width="9.1796875" style="10"/>
    <col min="13693" max="13693" width="51.1796875" style="10" customWidth="1"/>
    <col min="13694" max="13701" width="9.81640625" style="10" customWidth="1"/>
    <col min="13702" max="13948" width="9.1796875" style="10"/>
    <col min="13949" max="13949" width="51.1796875" style="10" customWidth="1"/>
    <col min="13950" max="13957" width="9.81640625" style="10" customWidth="1"/>
    <col min="13958" max="14204" width="9.1796875" style="10"/>
    <col min="14205" max="14205" width="51.1796875" style="10" customWidth="1"/>
    <col min="14206" max="14213" width="9.81640625" style="10" customWidth="1"/>
    <col min="14214" max="14460" width="9.1796875" style="10"/>
    <col min="14461" max="14461" width="51.1796875" style="10" customWidth="1"/>
    <col min="14462" max="14469" width="9.81640625" style="10" customWidth="1"/>
    <col min="14470" max="14716" width="9.1796875" style="10"/>
    <col min="14717" max="14717" width="51.1796875" style="10" customWidth="1"/>
    <col min="14718" max="14725" width="9.81640625" style="10" customWidth="1"/>
    <col min="14726" max="14972" width="9.1796875" style="10"/>
    <col min="14973" max="14973" width="51.1796875" style="10" customWidth="1"/>
    <col min="14974" max="14981" width="9.81640625" style="10" customWidth="1"/>
    <col min="14982" max="15228" width="9.1796875" style="10"/>
    <col min="15229" max="15229" width="51.1796875" style="10" customWidth="1"/>
    <col min="15230" max="15237" width="9.81640625" style="10" customWidth="1"/>
    <col min="15238" max="15484" width="9.1796875" style="10"/>
    <col min="15485" max="15485" width="51.1796875" style="10" customWidth="1"/>
    <col min="15486" max="15493" width="9.81640625" style="10" customWidth="1"/>
    <col min="15494" max="15740" width="9.1796875" style="10"/>
    <col min="15741" max="15741" width="51.1796875" style="10" customWidth="1"/>
    <col min="15742" max="15749" width="9.81640625" style="10" customWidth="1"/>
    <col min="15750" max="15996" width="9.1796875" style="10"/>
    <col min="15997" max="15997" width="51.1796875" style="10" customWidth="1"/>
    <col min="15998" max="16005" width="9.81640625" style="10" customWidth="1"/>
    <col min="16006" max="16384" width="9.1796875" style="10"/>
  </cols>
  <sheetData>
    <row r="1" spans="2:4" s="1" customFormat="1" ht="17.25" customHeight="1" x14ac:dyDescent="0.3">
      <c r="B1" s="40"/>
      <c r="C1" s="41"/>
      <c r="D1" s="36" t="s">
        <v>198</v>
      </c>
    </row>
    <row r="2" spans="2:4" s="1" customFormat="1" ht="27.75" customHeight="1" x14ac:dyDescent="0.3">
      <c r="B2" s="181" t="s">
        <v>199</v>
      </c>
      <c r="C2" s="181"/>
      <c r="D2" s="181"/>
    </row>
    <row r="3" spans="2:4" s="1" customFormat="1" ht="15.75" customHeight="1" x14ac:dyDescent="0.3">
      <c r="B3" s="182">
        <v>2021</v>
      </c>
      <c r="C3" s="182"/>
      <c r="D3" s="182"/>
    </row>
    <row r="4" spans="2:4" ht="15" customHeight="1" x14ac:dyDescent="0.2">
      <c r="B4" s="10" t="s">
        <v>115</v>
      </c>
      <c r="C4" s="18"/>
    </row>
    <row r="5" spans="2:4" ht="18" customHeight="1" x14ac:dyDescent="0.2">
      <c r="B5" s="37" t="s">
        <v>126</v>
      </c>
      <c r="C5" s="183" t="s">
        <v>70</v>
      </c>
      <c r="D5" s="183" t="s">
        <v>1</v>
      </c>
    </row>
    <row r="6" spans="2:4" ht="18" customHeight="1" x14ac:dyDescent="0.25">
      <c r="B6" s="43" t="s">
        <v>117</v>
      </c>
      <c r="C6" s="183"/>
      <c r="D6" s="183" t="s">
        <v>13</v>
      </c>
    </row>
    <row r="7" spans="2:4" ht="15" customHeight="1" x14ac:dyDescent="0.25">
      <c r="B7" s="40" t="s">
        <v>0</v>
      </c>
      <c r="C7" s="39">
        <v>8500697.6040324923</v>
      </c>
      <c r="D7" s="66">
        <v>99.999999999999972</v>
      </c>
    </row>
    <row r="8" spans="2:4" ht="15" customHeight="1" x14ac:dyDescent="0.25">
      <c r="B8" s="122" t="s">
        <v>102</v>
      </c>
      <c r="C8" s="57">
        <f>+C9+C10</f>
        <v>743145.95773794607</v>
      </c>
      <c r="D8" s="63">
        <f>+C8/$C$7*100</f>
        <v>8.7421761407607121</v>
      </c>
    </row>
    <row r="9" spans="2:4" ht="15" customHeight="1" x14ac:dyDescent="0.2">
      <c r="B9" s="90" t="s">
        <v>128</v>
      </c>
      <c r="C9" s="15">
        <v>203269.26176131322</v>
      </c>
      <c r="D9" s="20">
        <f>+C9/$C$7*100</f>
        <v>2.3912068306592626</v>
      </c>
    </row>
    <row r="10" spans="2:4" ht="15" customHeight="1" x14ac:dyDescent="0.2">
      <c r="B10" s="90" t="s">
        <v>129</v>
      </c>
      <c r="C10" s="15">
        <v>539876.69597663288</v>
      </c>
      <c r="D10" s="20">
        <f t="shared" ref="D10:D41" si="0">+C10/$C$7*100</f>
        <v>6.3509693101014513</v>
      </c>
    </row>
    <row r="11" spans="2:4" ht="15" customHeight="1" x14ac:dyDescent="0.25">
      <c r="B11" s="122" t="s">
        <v>101</v>
      </c>
      <c r="C11" s="57">
        <v>83543.681818182042</v>
      </c>
      <c r="D11" s="63">
        <f t="shared" si="0"/>
        <v>0.98278618661309936</v>
      </c>
    </row>
    <row r="12" spans="2:4" ht="15.75" customHeight="1" x14ac:dyDescent="0.25">
      <c r="B12" s="122" t="s">
        <v>103</v>
      </c>
      <c r="C12" s="57">
        <f>+C13+C14</f>
        <v>249173.20159919199</v>
      </c>
      <c r="D12" s="63">
        <f t="shared" si="0"/>
        <v>2.9312088631524924</v>
      </c>
    </row>
    <row r="13" spans="2:4" ht="15" customHeight="1" x14ac:dyDescent="0.2">
      <c r="B13" s="125" t="s">
        <v>335</v>
      </c>
      <c r="C13" s="15">
        <v>27035.999999999924</v>
      </c>
      <c r="D13" s="20">
        <f t="shared" si="0"/>
        <v>0.31804448598635959</v>
      </c>
    </row>
    <row r="14" spans="2:4" ht="15" customHeight="1" x14ac:dyDescent="0.2">
      <c r="B14" s="125" t="s">
        <v>336</v>
      </c>
      <c r="C14" s="15">
        <f>+C15+C16</f>
        <v>222137.20159919208</v>
      </c>
      <c r="D14" s="20">
        <f t="shared" si="0"/>
        <v>2.6131643771661333</v>
      </c>
    </row>
    <row r="15" spans="2:4" ht="15" customHeight="1" x14ac:dyDescent="0.2">
      <c r="B15" s="126" t="s">
        <v>337</v>
      </c>
      <c r="C15" s="15">
        <v>211535.87756818431</v>
      </c>
      <c r="D15" s="20">
        <f t="shared" si="0"/>
        <v>2.4884531531604845</v>
      </c>
    </row>
    <row r="16" spans="2:4" ht="15" customHeight="1" x14ac:dyDescent="0.2">
      <c r="B16" s="126" t="s">
        <v>338</v>
      </c>
      <c r="C16" s="15">
        <v>10601.32403100776</v>
      </c>
      <c r="D16" s="20">
        <f t="shared" si="0"/>
        <v>0.12471122400564855</v>
      </c>
    </row>
    <row r="17" spans="2:4" ht="17.25" customHeight="1" x14ac:dyDescent="0.25">
      <c r="B17" s="123" t="s">
        <v>104</v>
      </c>
      <c r="C17" s="57">
        <f>+C18+C19+C20+C26</f>
        <v>3209369.3453716603</v>
      </c>
      <c r="D17" s="63">
        <f t="shared" si="0"/>
        <v>37.754187889817722</v>
      </c>
    </row>
    <row r="18" spans="2:4" x14ac:dyDescent="0.2">
      <c r="B18" s="125" t="s">
        <v>317</v>
      </c>
      <c r="C18" s="15">
        <v>116228.13636363686</v>
      </c>
      <c r="D18" s="20">
        <f t="shared" si="0"/>
        <v>1.3672776256445296</v>
      </c>
    </row>
    <row r="19" spans="2:4" ht="15" customHeight="1" x14ac:dyDescent="0.2">
      <c r="B19" s="125" t="s">
        <v>318</v>
      </c>
      <c r="C19" s="15">
        <v>7033.0000000000009</v>
      </c>
      <c r="D19" s="20">
        <f t="shared" si="0"/>
        <v>8.2734386371581356E-2</v>
      </c>
    </row>
    <row r="20" spans="2:4" ht="15" customHeight="1" x14ac:dyDescent="0.2">
      <c r="B20" s="125" t="s">
        <v>319</v>
      </c>
      <c r="C20" s="15">
        <f>+C21+C22+C23+C24+C25</f>
        <v>3040360.9863915909</v>
      </c>
      <c r="D20" s="20">
        <f t="shared" si="0"/>
        <v>35.766017426020767</v>
      </c>
    </row>
    <row r="21" spans="2:4" ht="15" customHeight="1" x14ac:dyDescent="0.2">
      <c r="B21" s="126" t="s">
        <v>320</v>
      </c>
      <c r="C21" s="15">
        <v>382196.38928935642</v>
      </c>
      <c r="D21" s="20">
        <f t="shared" si="0"/>
        <v>4.4960591129374272</v>
      </c>
    </row>
    <row r="22" spans="2:4" ht="15" customHeight="1" x14ac:dyDescent="0.2">
      <c r="B22" s="126" t="s">
        <v>321</v>
      </c>
      <c r="C22" s="15">
        <v>819322.35538650013</v>
      </c>
      <c r="D22" s="20">
        <f t="shared" si="0"/>
        <v>9.6382955088043207</v>
      </c>
    </row>
    <row r="23" spans="2:4" ht="15" customHeight="1" x14ac:dyDescent="0.2">
      <c r="B23" s="126" t="s">
        <v>322</v>
      </c>
      <c r="C23" s="15">
        <v>68797.000000000131</v>
      </c>
      <c r="D23" s="20">
        <f t="shared" si="0"/>
        <v>0.80931004965245168</v>
      </c>
    </row>
    <row r="24" spans="2:4" ht="15" customHeight="1" x14ac:dyDescent="0.2">
      <c r="B24" s="126" t="s">
        <v>323</v>
      </c>
      <c r="C24" s="15">
        <v>1628460.2417157339</v>
      </c>
      <c r="D24" s="20">
        <f t="shared" si="0"/>
        <v>19.156783567306736</v>
      </c>
    </row>
    <row r="25" spans="2:4" ht="15" customHeight="1" x14ac:dyDescent="0.2">
      <c r="B25" s="126" t="s">
        <v>324</v>
      </c>
      <c r="C25" s="15">
        <v>141584.99999999997</v>
      </c>
      <c r="D25" s="20">
        <f t="shared" si="0"/>
        <v>1.6655691873198268</v>
      </c>
    </row>
    <row r="26" spans="2:4" ht="15" customHeight="1" x14ac:dyDescent="0.2">
      <c r="B26" s="127" t="s">
        <v>325</v>
      </c>
      <c r="C26" s="15">
        <v>45747.222616432635</v>
      </c>
      <c r="D26" s="20">
        <f t="shared" si="0"/>
        <v>0.53815845178084487</v>
      </c>
    </row>
    <row r="27" spans="2:4" ht="15" customHeight="1" x14ac:dyDescent="0.25">
      <c r="B27" s="123" t="s">
        <v>105</v>
      </c>
      <c r="C27" s="57">
        <f>+C28+C29</f>
        <v>547930.64298281213</v>
      </c>
      <c r="D27" s="63">
        <f t="shared" si="0"/>
        <v>6.4457138520359694</v>
      </c>
    </row>
    <row r="28" spans="2:4" ht="15" customHeight="1" x14ac:dyDescent="0.2">
      <c r="B28" s="125" t="s">
        <v>326</v>
      </c>
      <c r="C28" s="15">
        <v>26901.000000000044</v>
      </c>
      <c r="D28" s="20">
        <f t="shared" si="0"/>
        <v>0.31645638102970475</v>
      </c>
    </row>
    <row r="29" spans="2:4" ht="15" customHeight="1" x14ac:dyDescent="0.2">
      <c r="B29" s="125" t="s">
        <v>327</v>
      </c>
      <c r="C29" s="15">
        <v>521029.64298281213</v>
      </c>
      <c r="D29" s="20">
        <f t="shared" si="0"/>
        <v>6.1292574710062659</v>
      </c>
    </row>
    <row r="30" spans="2:4" ht="15" customHeight="1" x14ac:dyDescent="0.25">
      <c r="B30" s="123" t="s">
        <v>106</v>
      </c>
      <c r="C30" s="57">
        <f>+C31+C32+C33</f>
        <v>1331139.5299567159</v>
      </c>
      <c r="D30" s="63">
        <f t="shared" si="0"/>
        <v>15.659179892780337</v>
      </c>
    </row>
    <row r="31" spans="2:4" ht="15" customHeight="1" x14ac:dyDescent="0.2">
      <c r="B31" s="125" t="s">
        <v>328</v>
      </c>
      <c r="C31" s="15">
        <v>707283.52995671285</v>
      </c>
      <c r="D31" s="20">
        <f t="shared" si="0"/>
        <v>8.3202998495229075</v>
      </c>
    </row>
    <row r="32" spans="2:4" ht="15" customHeight="1" x14ac:dyDescent="0.2">
      <c r="B32" s="125" t="s">
        <v>329</v>
      </c>
      <c r="C32" s="15">
        <v>568713.50000000303</v>
      </c>
      <c r="D32" s="20">
        <f t="shared" si="0"/>
        <v>6.6901979871654458</v>
      </c>
    </row>
    <row r="33" spans="2:4" ht="15" customHeight="1" x14ac:dyDescent="0.2">
      <c r="B33" s="125" t="s">
        <v>330</v>
      </c>
      <c r="C33" s="15">
        <v>55142.500000000102</v>
      </c>
      <c r="D33" s="20">
        <f t="shared" si="0"/>
        <v>0.64868205609198526</v>
      </c>
    </row>
    <row r="34" spans="2:4" ht="15" customHeight="1" x14ac:dyDescent="0.25">
      <c r="B34" s="123" t="s">
        <v>107</v>
      </c>
      <c r="C34" s="57">
        <v>54023.000000000095</v>
      </c>
      <c r="D34" s="63">
        <f t="shared" si="0"/>
        <v>0.6355125486921579</v>
      </c>
    </row>
    <row r="35" spans="2:4" ht="15" customHeight="1" x14ac:dyDescent="0.25">
      <c r="B35" s="123" t="s">
        <v>108</v>
      </c>
      <c r="C35" s="57">
        <v>374080.70763134264</v>
      </c>
      <c r="D35" s="63">
        <f t="shared" si="0"/>
        <v>4.4005883405838278</v>
      </c>
    </row>
    <row r="36" spans="2:4" ht="15" customHeight="1" x14ac:dyDescent="0.25">
      <c r="B36" s="123" t="s">
        <v>109</v>
      </c>
      <c r="C36" s="57">
        <f>+C37+C38</f>
        <v>1508422.1082177132</v>
      </c>
      <c r="D36" s="63">
        <f t="shared" si="0"/>
        <v>17.744686124373604</v>
      </c>
    </row>
    <row r="37" spans="2:4" ht="15" customHeight="1" x14ac:dyDescent="0.2">
      <c r="B37" s="125" t="s">
        <v>332</v>
      </c>
      <c r="C37" s="15">
        <v>716530.46224872558</v>
      </c>
      <c r="D37" s="20">
        <f t="shared" si="0"/>
        <v>8.4290783606844659</v>
      </c>
    </row>
    <row r="38" spans="2:4" ht="15" customHeight="1" x14ac:dyDescent="0.2">
      <c r="B38" s="125" t="s">
        <v>331</v>
      </c>
      <c r="C38" s="15">
        <f>+C39+C40</f>
        <v>791891.64596898761</v>
      </c>
      <c r="D38" s="20">
        <f t="shared" si="0"/>
        <v>9.3156077636891403</v>
      </c>
    </row>
    <row r="39" spans="2:4" ht="15" customHeight="1" x14ac:dyDescent="0.2">
      <c r="B39" s="126" t="s">
        <v>333</v>
      </c>
      <c r="C39" s="15">
        <v>680367.97930232098</v>
      </c>
      <c r="D39" s="20">
        <f t="shared" si="0"/>
        <v>8.0036722983720008</v>
      </c>
    </row>
    <row r="40" spans="2:4" ht="15" customHeight="1" x14ac:dyDescent="0.2">
      <c r="B40" s="126" t="s">
        <v>334</v>
      </c>
      <c r="C40" s="15">
        <v>111523.66666666667</v>
      </c>
      <c r="D40" s="20">
        <f t="shared" si="0"/>
        <v>1.3119354653171402</v>
      </c>
    </row>
    <row r="41" spans="2:4" ht="13.5" customHeight="1" x14ac:dyDescent="0.25">
      <c r="B41" s="124" t="s">
        <v>110</v>
      </c>
      <c r="C41" s="59">
        <v>399869.42871705745</v>
      </c>
      <c r="D41" s="117">
        <f t="shared" si="0"/>
        <v>4.7039601611916018</v>
      </c>
    </row>
    <row r="42" spans="2:4" x14ac:dyDescent="0.2">
      <c r="B42" s="21"/>
      <c r="C42" s="21"/>
      <c r="D42" s="21"/>
    </row>
    <row r="43" spans="2:4" x14ac:dyDescent="0.2">
      <c r="B43" s="24"/>
      <c r="C43" s="25"/>
      <c r="D43" s="25"/>
    </row>
  </sheetData>
  <mergeCells count="4">
    <mergeCell ref="C5:C6"/>
    <mergeCell ref="D5:D6"/>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I58"/>
  <sheetViews>
    <sheetView workbookViewId="0"/>
  </sheetViews>
  <sheetFormatPr defaultColWidth="9.1796875" defaultRowHeight="10" outlineLevelRow="1" x14ac:dyDescent="0.2"/>
  <cols>
    <col min="1" max="1" width="3.1796875" style="26" customWidth="1"/>
    <col min="2" max="2" width="62.81640625" style="26" customWidth="1"/>
    <col min="3" max="5" width="8.81640625" style="27" customWidth="1"/>
    <col min="6" max="6" width="8.81640625" style="26" customWidth="1"/>
    <col min="7" max="126" width="9.1796875" style="26"/>
    <col min="127" max="127" width="51.1796875" style="26" customWidth="1"/>
    <col min="128" max="135" width="9.81640625" style="26" customWidth="1"/>
    <col min="136" max="382" width="9.1796875" style="26"/>
    <col min="383" max="383" width="51.1796875" style="26" customWidth="1"/>
    <col min="384" max="391" width="9.81640625" style="26" customWidth="1"/>
    <col min="392" max="638" width="9.1796875" style="26"/>
    <col min="639" max="639" width="51.1796875" style="26" customWidth="1"/>
    <col min="640" max="647" width="9.81640625" style="26" customWidth="1"/>
    <col min="648" max="894" width="9.1796875" style="26"/>
    <col min="895" max="895" width="51.1796875" style="26" customWidth="1"/>
    <col min="896" max="903" width="9.81640625" style="26" customWidth="1"/>
    <col min="904" max="1150" width="9.1796875" style="26"/>
    <col min="1151" max="1151" width="51.1796875" style="26" customWidth="1"/>
    <col min="1152" max="1159" width="9.81640625" style="26" customWidth="1"/>
    <col min="1160" max="1406" width="9.1796875" style="26"/>
    <col min="1407" max="1407" width="51.1796875" style="26" customWidth="1"/>
    <col min="1408" max="1415" width="9.81640625" style="26" customWidth="1"/>
    <col min="1416" max="1662" width="9.1796875" style="26"/>
    <col min="1663" max="1663" width="51.1796875" style="26" customWidth="1"/>
    <col min="1664" max="1671" width="9.81640625" style="26" customWidth="1"/>
    <col min="1672" max="1918" width="9.1796875" style="26"/>
    <col min="1919" max="1919" width="51.1796875" style="26" customWidth="1"/>
    <col min="1920" max="1927" width="9.81640625" style="26" customWidth="1"/>
    <col min="1928" max="2174" width="9.1796875" style="26"/>
    <col min="2175" max="2175" width="51.1796875" style="26" customWidth="1"/>
    <col min="2176" max="2183" width="9.81640625" style="26" customWidth="1"/>
    <col min="2184" max="2430" width="9.1796875" style="26"/>
    <col min="2431" max="2431" width="51.1796875" style="26" customWidth="1"/>
    <col min="2432" max="2439" width="9.81640625" style="26" customWidth="1"/>
    <col min="2440" max="2686" width="9.1796875" style="26"/>
    <col min="2687" max="2687" width="51.1796875" style="26" customWidth="1"/>
    <col min="2688" max="2695" width="9.81640625" style="26" customWidth="1"/>
    <col min="2696" max="2942" width="9.1796875" style="26"/>
    <col min="2943" max="2943" width="51.1796875" style="26" customWidth="1"/>
    <col min="2944" max="2951" width="9.81640625" style="26" customWidth="1"/>
    <col min="2952" max="3198" width="9.1796875" style="26"/>
    <col min="3199" max="3199" width="51.1796875" style="26" customWidth="1"/>
    <col min="3200" max="3207" width="9.81640625" style="26" customWidth="1"/>
    <col min="3208" max="3454" width="9.1796875" style="26"/>
    <col min="3455" max="3455" width="51.1796875" style="26" customWidth="1"/>
    <col min="3456" max="3463" width="9.81640625" style="26" customWidth="1"/>
    <col min="3464" max="3710" width="9.1796875" style="26"/>
    <col min="3711" max="3711" width="51.1796875" style="26" customWidth="1"/>
    <col min="3712" max="3719" width="9.81640625" style="26" customWidth="1"/>
    <col min="3720" max="3966" width="9.1796875" style="26"/>
    <col min="3967" max="3967" width="51.1796875" style="26" customWidth="1"/>
    <col min="3968" max="3975" width="9.81640625" style="26" customWidth="1"/>
    <col min="3976" max="4222" width="9.1796875" style="26"/>
    <col min="4223" max="4223" width="51.1796875" style="26" customWidth="1"/>
    <col min="4224" max="4231" width="9.81640625" style="26" customWidth="1"/>
    <col min="4232" max="4478" width="9.1796875" style="26"/>
    <col min="4479" max="4479" width="51.1796875" style="26" customWidth="1"/>
    <col min="4480" max="4487" width="9.81640625" style="26" customWidth="1"/>
    <col min="4488" max="4734" width="9.1796875" style="26"/>
    <col min="4735" max="4735" width="51.1796875" style="26" customWidth="1"/>
    <col min="4736" max="4743" width="9.81640625" style="26" customWidth="1"/>
    <col min="4744" max="4990" width="9.1796875" style="26"/>
    <col min="4991" max="4991" width="51.1796875" style="26" customWidth="1"/>
    <col min="4992" max="4999" width="9.81640625" style="26" customWidth="1"/>
    <col min="5000" max="5246" width="9.1796875" style="26"/>
    <col min="5247" max="5247" width="51.1796875" style="26" customWidth="1"/>
    <col min="5248" max="5255" width="9.81640625" style="26" customWidth="1"/>
    <col min="5256" max="5502" width="9.1796875" style="26"/>
    <col min="5503" max="5503" width="51.1796875" style="26" customWidth="1"/>
    <col min="5504" max="5511" width="9.81640625" style="26" customWidth="1"/>
    <col min="5512" max="5758" width="9.1796875" style="26"/>
    <col min="5759" max="5759" width="51.1796875" style="26" customWidth="1"/>
    <col min="5760" max="5767" width="9.81640625" style="26" customWidth="1"/>
    <col min="5768" max="6014" width="9.1796875" style="26"/>
    <col min="6015" max="6015" width="51.1796875" style="26" customWidth="1"/>
    <col min="6016" max="6023" width="9.81640625" style="26" customWidth="1"/>
    <col min="6024" max="6270" width="9.1796875" style="26"/>
    <col min="6271" max="6271" width="51.1796875" style="26" customWidth="1"/>
    <col min="6272" max="6279" width="9.81640625" style="26" customWidth="1"/>
    <col min="6280" max="6526" width="9.1796875" style="26"/>
    <col min="6527" max="6527" width="51.1796875" style="26" customWidth="1"/>
    <col min="6528" max="6535" width="9.81640625" style="26" customWidth="1"/>
    <col min="6536" max="6782" width="9.1796875" style="26"/>
    <col min="6783" max="6783" width="51.1796875" style="26" customWidth="1"/>
    <col min="6784" max="6791" width="9.81640625" style="26" customWidth="1"/>
    <col min="6792" max="7038" width="9.1796875" style="26"/>
    <col min="7039" max="7039" width="51.1796875" style="26" customWidth="1"/>
    <col min="7040" max="7047" width="9.81640625" style="26" customWidth="1"/>
    <col min="7048" max="7294" width="9.1796875" style="26"/>
    <col min="7295" max="7295" width="51.1796875" style="26" customWidth="1"/>
    <col min="7296" max="7303" width="9.81640625" style="26" customWidth="1"/>
    <col min="7304" max="7550" width="9.1796875" style="26"/>
    <col min="7551" max="7551" width="51.1796875" style="26" customWidth="1"/>
    <col min="7552" max="7559" width="9.81640625" style="26" customWidth="1"/>
    <col min="7560" max="7806" width="9.1796875" style="26"/>
    <col min="7807" max="7807" width="51.1796875" style="26" customWidth="1"/>
    <col min="7808" max="7815" width="9.81640625" style="26" customWidth="1"/>
    <col min="7816" max="8062" width="9.1796875" style="26"/>
    <col min="8063" max="8063" width="51.1796875" style="26" customWidth="1"/>
    <col min="8064" max="8071" width="9.81640625" style="26" customWidth="1"/>
    <col min="8072" max="8318" width="9.1796875" style="26"/>
    <col min="8319" max="8319" width="51.1796875" style="26" customWidth="1"/>
    <col min="8320" max="8327" width="9.81640625" style="26" customWidth="1"/>
    <col min="8328" max="8574" width="9.1796875" style="26"/>
    <col min="8575" max="8575" width="51.1796875" style="26" customWidth="1"/>
    <col min="8576" max="8583" width="9.81640625" style="26" customWidth="1"/>
    <col min="8584" max="8830" width="9.1796875" style="26"/>
    <col min="8831" max="8831" width="51.1796875" style="26" customWidth="1"/>
    <col min="8832" max="8839" width="9.81640625" style="26" customWidth="1"/>
    <col min="8840" max="9086" width="9.1796875" style="26"/>
    <col min="9087" max="9087" width="51.1796875" style="26" customWidth="1"/>
    <col min="9088" max="9095" width="9.81640625" style="26" customWidth="1"/>
    <col min="9096" max="9342" width="9.1796875" style="26"/>
    <col min="9343" max="9343" width="51.1796875" style="26" customWidth="1"/>
    <col min="9344" max="9351" width="9.81640625" style="26" customWidth="1"/>
    <col min="9352" max="9598" width="9.1796875" style="26"/>
    <col min="9599" max="9599" width="51.1796875" style="26" customWidth="1"/>
    <col min="9600" max="9607" width="9.81640625" style="26" customWidth="1"/>
    <col min="9608" max="9854" width="9.1796875" style="26"/>
    <col min="9855" max="9855" width="51.1796875" style="26" customWidth="1"/>
    <col min="9856" max="9863" width="9.81640625" style="26" customWidth="1"/>
    <col min="9864" max="10110" width="9.1796875" style="26"/>
    <col min="10111" max="10111" width="51.1796875" style="26" customWidth="1"/>
    <col min="10112" max="10119" width="9.81640625" style="26" customWidth="1"/>
    <col min="10120" max="10366" width="9.1796875" style="26"/>
    <col min="10367" max="10367" width="51.1796875" style="26" customWidth="1"/>
    <col min="10368" max="10375" width="9.81640625" style="26" customWidth="1"/>
    <col min="10376" max="10622" width="9.1796875" style="26"/>
    <col min="10623" max="10623" width="51.1796875" style="26" customWidth="1"/>
    <col min="10624" max="10631" width="9.81640625" style="26" customWidth="1"/>
    <col min="10632" max="10878" width="9.1796875" style="26"/>
    <col min="10879" max="10879" width="51.1796875" style="26" customWidth="1"/>
    <col min="10880" max="10887" width="9.81640625" style="26" customWidth="1"/>
    <col min="10888" max="11134" width="9.1796875" style="26"/>
    <col min="11135" max="11135" width="51.1796875" style="26" customWidth="1"/>
    <col min="11136" max="11143" width="9.81640625" style="26" customWidth="1"/>
    <col min="11144" max="11390" width="9.1796875" style="26"/>
    <col min="11391" max="11391" width="51.1796875" style="26" customWidth="1"/>
    <col min="11392" max="11399" width="9.81640625" style="26" customWidth="1"/>
    <col min="11400" max="11646" width="9.1796875" style="26"/>
    <col min="11647" max="11647" width="51.1796875" style="26" customWidth="1"/>
    <col min="11648" max="11655" width="9.81640625" style="26" customWidth="1"/>
    <col min="11656" max="11902" width="9.1796875" style="26"/>
    <col min="11903" max="11903" width="51.1796875" style="26" customWidth="1"/>
    <col min="11904" max="11911" width="9.81640625" style="26" customWidth="1"/>
    <col min="11912" max="12158" width="9.1796875" style="26"/>
    <col min="12159" max="12159" width="51.1796875" style="26" customWidth="1"/>
    <col min="12160" max="12167" width="9.81640625" style="26" customWidth="1"/>
    <col min="12168" max="12414" width="9.1796875" style="26"/>
    <col min="12415" max="12415" width="51.1796875" style="26" customWidth="1"/>
    <col min="12416" max="12423" width="9.81640625" style="26" customWidth="1"/>
    <col min="12424" max="12670" width="9.1796875" style="26"/>
    <col min="12671" max="12671" width="51.1796875" style="26" customWidth="1"/>
    <col min="12672" max="12679" width="9.81640625" style="26" customWidth="1"/>
    <col min="12680" max="12926" width="9.1796875" style="26"/>
    <col min="12927" max="12927" width="51.1796875" style="26" customWidth="1"/>
    <col min="12928" max="12935" width="9.81640625" style="26" customWidth="1"/>
    <col min="12936" max="13182" width="9.1796875" style="26"/>
    <col min="13183" max="13183" width="51.1796875" style="26" customWidth="1"/>
    <col min="13184" max="13191" width="9.81640625" style="26" customWidth="1"/>
    <col min="13192" max="13438" width="9.1796875" style="26"/>
    <col min="13439" max="13439" width="51.1796875" style="26" customWidth="1"/>
    <col min="13440" max="13447" width="9.81640625" style="26" customWidth="1"/>
    <col min="13448" max="13694" width="9.1796875" style="26"/>
    <col min="13695" max="13695" width="51.1796875" style="26" customWidth="1"/>
    <col min="13696" max="13703" width="9.81640625" style="26" customWidth="1"/>
    <col min="13704" max="13950" width="9.1796875" style="26"/>
    <col min="13951" max="13951" width="51.1796875" style="26" customWidth="1"/>
    <col min="13952" max="13959" width="9.81640625" style="26" customWidth="1"/>
    <col min="13960" max="14206" width="9.1796875" style="26"/>
    <col min="14207" max="14207" width="51.1796875" style="26" customWidth="1"/>
    <col min="14208" max="14215" width="9.81640625" style="26" customWidth="1"/>
    <col min="14216" max="14462" width="9.1796875" style="26"/>
    <col min="14463" max="14463" width="51.1796875" style="26" customWidth="1"/>
    <col min="14464" max="14471" width="9.81640625" style="26" customWidth="1"/>
    <col min="14472" max="14718" width="9.1796875" style="26"/>
    <col min="14719" max="14719" width="51.1796875" style="26" customWidth="1"/>
    <col min="14720" max="14727" width="9.81640625" style="26" customWidth="1"/>
    <col min="14728" max="14974" width="9.1796875" style="26"/>
    <col min="14975" max="14975" width="51.1796875" style="26" customWidth="1"/>
    <col min="14976" max="14983" width="9.81640625" style="26" customWidth="1"/>
    <col min="14984" max="15230" width="9.1796875" style="26"/>
    <col min="15231" max="15231" width="51.1796875" style="26" customWidth="1"/>
    <col min="15232" max="15239" width="9.81640625" style="26" customWidth="1"/>
    <col min="15240" max="15486" width="9.1796875" style="26"/>
    <col min="15487" max="15487" width="51.1796875" style="26" customWidth="1"/>
    <col min="15488" max="15495" width="9.81640625" style="26" customWidth="1"/>
    <col min="15496" max="15742" width="9.1796875" style="26"/>
    <col min="15743" max="15743" width="51.1796875" style="26" customWidth="1"/>
    <col min="15744" max="15751" width="9.81640625" style="26" customWidth="1"/>
    <col min="15752" max="15998" width="9.1796875" style="26"/>
    <col min="15999" max="15999" width="51.1796875" style="26" customWidth="1"/>
    <col min="16000" max="16007" width="9.81640625" style="26" customWidth="1"/>
    <col min="16008" max="16384" width="9.1796875" style="26"/>
  </cols>
  <sheetData>
    <row r="1" spans="2:9" s="1" customFormat="1" ht="14" x14ac:dyDescent="0.3">
      <c r="B1" s="40"/>
      <c r="C1" s="41"/>
      <c r="F1" s="36" t="s">
        <v>200</v>
      </c>
    </row>
    <row r="2" spans="2:9" s="1" customFormat="1" ht="34.5" customHeight="1" x14ac:dyDescent="0.3">
      <c r="B2" s="181" t="s">
        <v>235</v>
      </c>
      <c r="C2" s="181"/>
      <c r="D2" s="181"/>
      <c r="E2" s="181"/>
      <c r="F2" s="181"/>
    </row>
    <row r="3" spans="2:9" s="1" customFormat="1" ht="12.5" x14ac:dyDescent="0.3">
      <c r="B3" s="182">
        <v>2021</v>
      </c>
      <c r="C3" s="182"/>
      <c r="D3" s="182"/>
      <c r="E3" s="182"/>
      <c r="F3" s="182"/>
    </row>
    <row r="4" spans="2:9" ht="10" customHeight="1" x14ac:dyDescent="0.2">
      <c r="B4" s="10" t="s">
        <v>115</v>
      </c>
    </row>
    <row r="5" spans="2:9" ht="15" customHeight="1" x14ac:dyDescent="0.2">
      <c r="B5" s="49" t="s">
        <v>15</v>
      </c>
      <c r="C5" s="198" t="s">
        <v>95</v>
      </c>
      <c r="D5" s="198"/>
      <c r="E5" s="198" t="s">
        <v>96</v>
      </c>
      <c r="F5" s="198"/>
    </row>
    <row r="6" spans="2:9" ht="15" customHeight="1" x14ac:dyDescent="0.25">
      <c r="B6" s="96" t="s">
        <v>46</v>
      </c>
      <c r="C6" s="50" t="s">
        <v>70</v>
      </c>
      <c r="D6" s="50" t="s">
        <v>1</v>
      </c>
      <c r="E6" s="50" t="s">
        <v>70</v>
      </c>
      <c r="F6" s="50" t="s">
        <v>1</v>
      </c>
    </row>
    <row r="7" spans="2:9" ht="14" customHeight="1" x14ac:dyDescent="0.25">
      <c r="B7" s="128" t="s">
        <v>0</v>
      </c>
      <c r="C7" s="69">
        <v>546584</v>
      </c>
      <c r="D7" s="70">
        <f>+C7/'Q3'!D7*100</f>
        <v>35.755268757837641</v>
      </c>
      <c r="E7" s="69">
        <v>495308</v>
      </c>
      <c r="F7" s="70">
        <f>+E7/'Q3'!E7*100</f>
        <v>35.610176595727857</v>
      </c>
      <c r="H7" s="149"/>
    </row>
    <row r="8" spans="2:9" ht="14" customHeight="1" x14ac:dyDescent="0.2">
      <c r="B8" s="26" t="s">
        <v>53</v>
      </c>
      <c r="C8" s="29">
        <v>8179</v>
      </c>
      <c r="D8" s="28">
        <f>+C8/'Q3'!D8*100</f>
        <v>16.84308072487644</v>
      </c>
      <c r="E8" s="29">
        <v>3769</v>
      </c>
      <c r="F8" s="28">
        <f>+E8/'Q3'!E8*100</f>
        <v>19.377892030848329</v>
      </c>
    </row>
    <row r="9" spans="2:9" ht="14" customHeight="1" x14ac:dyDescent="0.2">
      <c r="B9" s="26" t="s">
        <v>47</v>
      </c>
      <c r="C9" s="29">
        <v>3220</v>
      </c>
      <c r="D9" s="28">
        <f>+C9/'Q3'!D9*100</f>
        <v>44.157981349424027</v>
      </c>
      <c r="E9" s="29">
        <v>399</v>
      </c>
      <c r="F9" s="28">
        <f>+E9/'Q3'!E9*100</f>
        <v>42.995689655172413</v>
      </c>
    </row>
    <row r="10" spans="2:9" ht="14" customHeight="1" x14ac:dyDescent="0.2">
      <c r="B10" s="26" t="s">
        <v>48</v>
      </c>
      <c r="C10" s="14">
        <f>+SUM(C11:C34)</f>
        <v>150302</v>
      </c>
      <c r="D10" s="28">
        <f>+C10/'Q3'!D10*100</f>
        <v>42.349208674850878</v>
      </c>
      <c r="E10" s="14">
        <f>+SUM(E11:E34)</f>
        <v>95224</v>
      </c>
      <c r="F10" s="28">
        <f>+E10/'Q3'!E10*100</f>
        <v>36.845261817886346</v>
      </c>
    </row>
    <row r="11" spans="2:9" s="98" customFormat="1" ht="14" hidden="1" customHeight="1" outlineLevel="1" x14ac:dyDescent="0.35">
      <c r="B11" s="99" t="s">
        <v>290</v>
      </c>
      <c r="C11" s="110">
        <v>16001</v>
      </c>
      <c r="D11" s="129">
        <f>+C11/'Q3'!D11*100</f>
        <v>44.007150715071511</v>
      </c>
      <c r="E11" s="110">
        <v>17193</v>
      </c>
      <c r="F11" s="129">
        <f>+E11/'Q3'!E11*100</f>
        <v>44.509164336750544</v>
      </c>
      <c r="G11" s="14"/>
      <c r="H11" s="14"/>
      <c r="I11" s="14"/>
    </row>
    <row r="12" spans="2:9" s="98" customFormat="1" ht="14" hidden="1" customHeight="1" outlineLevel="1" x14ac:dyDescent="0.35">
      <c r="B12" s="99" t="s">
        <v>291</v>
      </c>
      <c r="C12" s="110">
        <v>4077</v>
      </c>
      <c r="D12" s="129">
        <f>+C12/'Q3'!D12*100</f>
        <v>51.929690485288496</v>
      </c>
      <c r="E12" s="110">
        <v>2560</v>
      </c>
      <c r="F12" s="129">
        <f>+E12/'Q3'!E12*100</f>
        <v>50.743310208126857</v>
      </c>
      <c r="G12" s="14"/>
      <c r="H12" s="14"/>
      <c r="I12" s="14"/>
    </row>
    <row r="13" spans="2:9" s="98" customFormat="1" ht="14" hidden="1" customHeight="1" outlineLevel="1" x14ac:dyDescent="0.35">
      <c r="B13" s="99" t="s">
        <v>292</v>
      </c>
      <c r="C13" s="110">
        <v>356</v>
      </c>
      <c r="D13" s="129">
        <f>+C13/'Q3'!D13*100</f>
        <v>92.2279792746114</v>
      </c>
      <c r="E13" s="110">
        <v>70</v>
      </c>
      <c r="F13" s="129">
        <f>+E13/'Q3'!E13*100</f>
        <v>88.60759493670885</v>
      </c>
      <c r="G13" s="14"/>
      <c r="H13" s="14"/>
      <c r="I13" s="14"/>
    </row>
    <row r="14" spans="2:9" s="98" customFormat="1" ht="14" hidden="1" customHeight="1" outlineLevel="1" x14ac:dyDescent="0.35">
      <c r="B14" s="99" t="s">
        <v>293</v>
      </c>
      <c r="C14" s="110">
        <v>7959</v>
      </c>
      <c r="D14" s="129">
        <f>+C14/'Q3'!D14*100</f>
        <v>36.510849121519335</v>
      </c>
      <c r="E14" s="110">
        <v>4880</v>
      </c>
      <c r="F14" s="129">
        <f>+E14/'Q3'!E14*100</f>
        <v>28.439885774229268</v>
      </c>
      <c r="G14" s="14"/>
      <c r="H14" s="14"/>
      <c r="I14" s="14"/>
    </row>
    <row r="15" spans="2:9" s="98" customFormat="1" ht="14" hidden="1" customHeight="1" outlineLevel="1" x14ac:dyDescent="0.35">
      <c r="B15" s="99" t="s">
        <v>294</v>
      </c>
      <c r="C15" s="110">
        <v>2203</v>
      </c>
      <c r="D15" s="129">
        <f>+C15/'Q3'!D15*100</f>
        <v>26.170111665478736</v>
      </c>
      <c r="E15" s="110">
        <v>12185</v>
      </c>
      <c r="F15" s="129">
        <f>+E15/'Q3'!E15*100</f>
        <v>21.302075138546527</v>
      </c>
      <c r="G15" s="14"/>
      <c r="H15" s="14"/>
      <c r="I15" s="14"/>
    </row>
    <row r="16" spans="2:9" s="98" customFormat="1" ht="14" hidden="1" customHeight="1" outlineLevel="1" x14ac:dyDescent="0.35">
      <c r="B16" s="99" t="s">
        <v>295</v>
      </c>
      <c r="C16" s="110">
        <v>3532</v>
      </c>
      <c r="D16" s="129">
        <f>+C16/'Q3'!D16*100</f>
        <v>22.638123317523394</v>
      </c>
      <c r="E16" s="110">
        <v>5032</v>
      </c>
      <c r="F16" s="129">
        <f>+E16/'Q3'!E16*100</f>
        <v>20.065395964590476</v>
      </c>
      <c r="G16" s="14"/>
      <c r="H16" s="14"/>
      <c r="I16" s="14"/>
    </row>
    <row r="17" spans="2:9" s="98" customFormat="1" ht="14" hidden="1" customHeight="1" outlineLevel="1" x14ac:dyDescent="0.35">
      <c r="B17" s="99" t="s">
        <v>296</v>
      </c>
      <c r="C17" s="110">
        <v>4966</v>
      </c>
      <c r="D17" s="129">
        <f>+C17/'Q3'!D17*100</f>
        <v>29.592992074369821</v>
      </c>
      <c r="E17" s="110">
        <v>2196</v>
      </c>
      <c r="F17" s="129">
        <f>+E17/'Q3'!E17*100</f>
        <v>35.402224729969369</v>
      </c>
      <c r="G17" s="14"/>
      <c r="H17" s="14"/>
      <c r="I17" s="14"/>
    </row>
    <row r="18" spans="2:9" s="98" customFormat="1" ht="14" hidden="1" customHeight="1" outlineLevel="1" x14ac:dyDescent="0.35">
      <c r="B18" s="99" t="s">
        <v>297</v>
      </c>
      <c r="C18" s="110">
        <v>5016</v>
      </c>
      <c r="D18" s="129">
        <f>+C18/'Q3'!D18*100</f>
        <v>52.617224378474766</v>
      </c>
      <c r="E18" s="110">
        <v>1666</v>
      </c>
      <c r="F18" s="129">
        <f>+E18/'Q3'!E18*100</f>
        <v>49.627643729520408</v>
      </c>
      <c r="G18" s="14"/>
      <c r="H18" s="14"/>
      <c r="I18" s="14"/>
    </row>
    <row r="19" spans="2:9" s="98" customFormat="1" ht="14" hidden="1" customHeight="1" outlineLevel="1" x14ac:dyDescent="0.35">
      <c r="B19" s="99" t="s">
        <v>298</v>
      </c>
      <c r="C19" s="110">
        <v>2190</v>
      </c>
      <c r="D19" s="129">
        <f>+C19/'Q3'!D19*100</f>
        <v>31.588057118130681</v>
      </c>
      <c r="E19" s="110">
        <v>1105</v>
      </c>
      <c r="F19" s="129">
        <f>+E19/'Q3'!E19*100</f>
        <v>31.021897810218981</v>
      </c>
      <c r="G19" s="14"/>
      <c r="H19" s="14"/>
      <c r="I19" s="14"/>
    </row>
    <row r="20" spans="2:9" s="98" customFormat="1" ht="14" hidden="1" customHeight="1" outlineLevel="1" x14ac:dyDescent="0.35">
      <c r="B20" s="99" t="s">
        <v>299</v>
      </c>
      <c r="C20" s="110">
        <v>752</v>
      </c>
      <c r="D20" s="129">
        <f>+C20/'Q3'!D20*100</f>
        <v>74.825870646766163</v>
      </c>
      <c r="E20" s="110">
        <v>189</v>
      </c>
      <c r="F20" s="129">
        <f>+E20/'Q3'!E20*100</f>
        <v>60.191082802547768</v>
      </c>
      <c r="G20" s="14"/>
      <c r="H20" s="14"/>
      <c r="I20" s="14"/>
    </row>
    <row r="21" spans="2:9" s="98" customFormat="1" ht="14" hidden="1" customHeight="1" outlineLevel="1" x14ac:dyDescent="0.35">
      <c r="B21" s="99" t="s">
        <v>300</v>
      </c>
      <c r="C21" s="110">
        <v>5127</v>
      </c>
      <c r="D21" s="129">
        <f>+C21/'Q3'!D21*100</f>
        <v>61.496941345807841</v>
      </c>
      <c r="E21" s="110">
        <v>2216</v>
      </c>
      <c r="F21" s="129">
        <f>+E21/'Q3'!E21*100</f>
        <v>54.300416564567513</v>
      </c>
      <c r="G21" s="14"/>
      <c r="H21" s="14"/>
      <c r="I21" s="14"/>
    </row>
    <row r="22" spans="2:9" s="98" customFormat="1" ht="14" hidden="1" customHeight="1" outlineLevel="1" x14ac:dyDescent="0.35">
      <c r="B22" s="99" t="s">
        <v>301</v>
      </c>
      <c r="C22" s="110">
        <v>3120</v>
      </c>
      <c r="D22" s="129">
        <f>+C22/'Q3'!D22*100</f>
        <v>78.411661221412416</v>
      </c>
      <c r="E22" s="110">
        <v>4204</v>
      </c>
      <c r="F22" s="129">
        <f>+E22/'Q3'!E22*100</f>
        <v>74.525793299060453</v>
      </c>
      <c r="G22" s="14"/>
      <c r="H22" s="14"/>
      <c r="I22" s="14"/>
    </row>
    <row r="23" spans="2:9" s="98" customFormat="1" ht="14" hidden="1" customHeight="1" outlineLevel="1" x14ac:dyDescent="0.35">
      <c r="B23" s="99" t="s">
        <v>302</v>
      </c>
      <c r="C23" s="110">
        <v>12370</v>
      </c>
      <c r="D23" s="129">
        <f>+C23/'Q3'!D23*100</f>
        <v>61.741951584726728</v>
      </c>
      <c r="E23" s="110">
        <v>5627</v>
      </c>
      <c r="F23" s="129">
        <f>+E23/'Q3'!E23*100</f>
        <v>59.526076377869465</v>
      </c>
      <c r="G23" s="14"/>
      <c r="H23" s="14"/>
      <c r="I23" s="14"/>
    </row>
    <row r="24" spans="2:9" s="98" customFormat="1" ht="14" hidden="1" customHeight="1" outlineLevel="1" x14ac:dyDescent="0.35">
      <c r="B24" s="99" t="s">
        <v>303</v>
      </c>
      <c r="C24" s="110">
        <v>9474</v>
      </c>
      <c r="D24" s="129">
        <f>+C24/'Q3'!D24*100</f>
        <v>35.998176153203133</v>
      </c>
      <c r="E24" s="110">
        <v>3737</v>
      </c>
      <c r="F24" s="129">
        <f>+E24/'Q3'!E24*100</f>
        <v>30.421686746987952</v>
      </c>
      <c r="G24" s="14"/>
      <c r="H24" s="14"/>
      <c r="I24" s="14"/>
    </row>
    <row r="25" spans="2:9" s="98" customFormat="1" ht="14" hidden="1" customHeight="1" outlineLevel="1" x14ac:dyDescent="0.35">
      <c r="B25" s="99" t="s">
        <v>304</v>
      </c>
      <c r="C25" s="110">
        <v>4145</v>
      </c>
      <c r="D25" s="129">
        <f>+C25/'Q3'!D25*100</f>
        <v>57.826450892857139</v>
      </c>
      <c r="E25" s="110">
        <v>798</v>
      </c>
      <c r="F25" s="129">
        <f>+E25/'Q3'!E25*100</f>
        <v>45.392491467576789</v>
      </c>
      <c r="G25" s="14"/>
      <c r="H25" s="14"/>
      <c r="I25" s="14"/>
    </row>
    <row r="26" spans="2:9" s="98" customFormat="1" ht="14" hidden="1" customHeight="1" outlineLevel="1" x14ac:dyDescent="0.35">
      <c r="B26" s="99" t="s">
        <v>305</v>
      </c>
      <c r="C26" s="110">
        <v>20933</v>
      </c>
      <c r="D26" s="129">
        <f>+C26/'Q3'!D26*100</f>
        <v>33.891362422083702</v>
      </c>
      <c r="E26" s="110">
        <v>5647</v>
      </c>
      <c r="F26" s="129">
        <f>+E26/'Q3'!E26*100</f>
        <v>37.20516537093161</v>
      </c>
      <c r="G26" s="14"/>
      <c r="H26" s="14"/>
      <c r="I26" s="14"/>
    </row>
    <row r="27" spans="2:9" s="98" customFormat="1" ht="14" hidden="1" customHeight="1" outlineLevel="1" x14ac:dyDescent="0.35">
      <c r="B27" s="99" t="s">
        <v>306</v>
      </c>
      <c r="C27" s="110">
        <v>4314</v>
      </c>
      <c r="D27" s="129">
        <f>+C27/'Q3'!D27*100</f>
        <v>67.1857966048902</v>
      </c>
      <c r="E27" s="110">
        <v>3662</v>
      </c>
      <c r="F27" s="129">
        <f>+E27/'Q3'!E27*100</f>
        <v>64.426460239268124</v>
      </c>
      <c r="G27" s="14"/>
      <c r="H27" s="14"/>
      <c r="I27" s="14"/>
    </row>
    <row r="28" spans="2:9" s="98" customFormat="1" ht="14" hidden="1" customHeight="1" outlineLevel="1" x14ac:dyDescent="0.35">
      <c r="B28" s="99" t="s">
        <v>307</v>
      </c>
      <c r="C28" s="110">
        <v>6596</v>
      </c>
      <c r="D28" s="129">
        <f>+C28/'Q3'!D28*100</f>
        <v>59.692307692307686</v>
      </c>
      <c r="E28" s="110">
        <v>4048</v>
      </c>
      <c r="F28" s="129">
        <f>+E28/'Q3'!E28*100</f>
        <v>60.399880632646976</v>
      </c>
      <c r="G28" s="14"/>
      <c r="H28" s="14"/>
      <c r="I28" s="14"/>
    </row>
    <row r="29" spans="2:9" s="98" customFormat="1" ht="14" hidden="1" customHeight="1" outlineLevel="1" x14ac:dyDescent="0.35">
      <c r="B29" s="99" t="s">
        <v>308</v>
      </c>
      <c r="C29" s="110">
        <v>7831</v>
      </c>
      <c r="D29" s="129">
        <f>+C29/'Q3'!D29*100</f>
        <v>42.71066266703027</v>
      </c>
      <c r="E29" s="110">
        <v>1825</v>
      </c>
      <c r="F29" s="129">
        <f>+E29/'Q3'!E29*100</f>
        <v>39.916885389326332</v>
      </c>
      <c r="G29" s="14"/>
      <c r="H29" s="14"/>
      <c r="I29" s="14"/>
    </row>
    <row r="30" spans="2:9" s="98" customFormat="1" ht="14" hidden="1" customHeight="1" outlineLevel="1" x14ac:dyDescent="0.35">
      <c r="B30" s="99" t="s">
        <v>309</v>
      </c>
      <c r="C30" s="110">
        <v>15065</v>
      </c>
      <c r="D30" s="129">
        <f>+C30/'Q3'!D30*100</f>
        <v>64.712199312714773</v>
      </c>
      <c r="E30" s="110">
        <v>9003</v>
      </c>
      <c r="F30" s="129">
        <f>+E30/'Q3'!E30*100</f>
        <v>58.215324927255097</v>
      </c>
      <c r="G30" s="14"/>
      <c r="H30" s="14"/>
      <c r="I30" s="14"/>
    </row>
    <row r="31" spans="2:9" s="98" customFormat="1" ht="14" hidden="1" customHeight="1" outlineLevel="1" x14ac:dyDescent="0.35">
      <c r="B31" s="99" t="s">
        <v>310</v>
      </c>
      <c r="C31" s="110">
        <v>1852</v>
      </c>
      <c r="D31" s="129">
        <f>+C31/'Q3'!D31*100</f>
        <v>46.25374625374625</v>
      </c>
      <c r="E31" s="110">
        <v>1191</v>
      </c>
      <c r="F31" s="129">
        <f>+E31/'Q3'!E31*100</f>
        <v>53.264758497316635</v>
      </c>
      <c r="G31" s="14"/>
      <c r="H31" s="14"/>
      <c r="I31" s="14"/>
    </row>
    <row r="32" spans="2:9" s="98" customFormat="1" ht="14" hidden="1" customHeight="1" outlineLevel="1" x14ac:dyDescent="0.35">
      <c r="B32" s="99" t="s">
        <v>311</v>
      </c>
      <c r="C32" s="110">
        <v>4854</v>
      </c>
      <c r="D32" s="129">
        <f>+C32/'Q3'!D32*100</f>
        <v>24.903801754655998</v>
      </c>
      <c r="E32" s="110">
        <v>3172</v>
      </c>
      <c r="F32" s="129">
        <f>+E32/'Q3'!E32*100</f>
        <v>38.024454567250061</v>
      </c>
      <c r="G32" s="14"/>
      <c r="H32" s="14"/>
      <c r="I32" s="14"/>
    </row>
    <row r="33" spans="2:9" s="98" customFormat="1" ht="14" hidden="1" customHeight="1" outlineLevel="1" x14ac:dyDescent="0.35">
      <c r="B33" s="99" t="s">
        <v>312</v>
      </c>
      <c r="C33" s="110">
        <v>1432</v>
      </c>
      <c r="D33" s="129">
        <f>+C33/'Q3'!D33*100</f>
        <v>27.16236722306525</v>
      </c>
      <c r="E33" s="110">
        <v>1826</v>
      </c>
      <c r="F33" s="129">
        <f>+E33/'Q3'!E33*100</f>
        <v>33.708694849547719</v>
      </c>
      <c r="G33" s="14"/>
      <c r="H33" s="14"/>
      <c r="I33" s="14"/>
    </row>
    <row r="34" spans="2:9" s="98" customFormat="1" ht="14" hidden="1" customHeight="1" outlineLevel="1" x14ac:dyDescent="0.35">
      <c r="B34" s="99" t="s">
        <v>313</v>
      </c>
      <c r="C34" s="110">
        <v>6137</v>
      </c>
      <c r="D34" s="129">
        <f>+C34/'Q3'!D34*100</f>
        <v>41.499864755206922</v>
      </c>
      <c r="E34" s="110">
        <v>1192</v>
      </c>
      <c r="F34" s="129">
        <f>+E34/'Q3'!E34*100</f>
        <v>23.820943245403679</v>
      </c>
      <c r="G34" s="14"/>
      <c r="H34" s="14"/>
      <c r="I34" s="14"/>
    </row>
    <row r="35" spans="2:9" s="1" customFormat="1" ht="14" customHeight="1" collapsed="1" x14ac:dyDescent="0.3">
      <c r="B35" s="100" t="s">
        <v>57</v>
      </c>
      <c r="C35" s="78">
        <v>4325</v>
      </c>
      <c r="D35" s="28">
        <f>+C35/'Q3'!D35*100</f>
        <v>85.915772745331736</v>
      </c>
      <c r="E35" s="78">
        <v>1185</v>
      </c>
      <c r="F35" s="28">
        <f>+E35/'Q3'!E35*100</f>
        <v>76.94805194805194</v>
      </c>
      <c r="G35" s="78"/>
      <c r="H35" s="78"/>
    </row>
    <row r="36" spans="2:9" s="1" customFormat="1" ht="14" customHeight="1" x14ac:dyDescent="0.3">
      <c r="B36" s="100" t="s">
        <v>58</v>
      </c>
      <c r="C36" s="78">
        <v>12023</v>
      </c>
      <c r="D36" s="28">
        <f>+C36/'Q3'!D36*100</f>
        <v>59.546332524392056</v>
      </c>
      <c r="E36" s="78">
        <v>4207</v>
      </c>
      <c r="F36" s="28">
        <f>+E36/'Q3'!E36*100</f>
        <v>57.606463097357249</v>
      </c>
      <c r="G36" s="77"/>
      <c r="H36" s="78"/>
    </row>
    <row r="37" spans="2:9" s="1" customFormat="1" ht="14" customHeight="1" x14ac:dyDescent="0.3">
      <c r="B37" s="102" t="s">
        <v>49</v>
      </c>
      <c r="C37" s="78">
        <v>51079</v>
      </c>
      <c r="D37" s="28">
        <f>+C37/'Q3'!D37*100</f>
        <v>24.209548455592049</v>
      </c>
      <c r="E37" s="78">
        <v>5528</v>
      </c>
      <c r="F37" s="28">
        <f>+E37/'Q3'!E37*100</f>
        <v>22.914939479356658</v>
      </c>
      <c r="G37" s="77"/>
      <c r="H37" s="77"/>
    </row>
    <row r="38" spans="2:9" s="1" customFormat="1" ht="14" customHeight="1" x14ac:dyDescent="0.3">
      <c r="B38" s="100" t="s">
        <v>50</v>
      </c>
      <c r="C38" s="78">
        <f>+C39+C40+C41</f>
        <v>101786</v>
      </c>
      <c r="D38" s="28">
        <f>+C38/'Q3'!D38*100</f>
        <v>38.094560860501588</v>
      </c>
      <c r="E38" s="78">
        <f>+E39+E40+E41</f>
        <v>122723</v>
      </c>
      <c r="F38" s="28">
        <f>+E38/'Q3'!E38*100</f>
        <v>45.778157429443226</v>
      </c>
      <c r="G38" s="77"/>
      <c r="H38" s="77"/>
    </row>
    <row r="39" spans="2:9" s="1" customFormat="1" ht="14" hidden="1" customHeight="1" outlineLevel="1" x14ac:dyDescent="0.3">
      <c r="B39" s="99" t="s">
        <v>314</v>
      </c>
      <c r="C39" s="114">
        <v>14746</v>
      </c>
      <c r="D39" s="129">
        <f>+C39/'Q3'!D39*100</f>
        <v>27.431866803088084</v>
      </c>
      <c r="E39" s="114">
        <v>3642</v>
      </c>
      <c r="F39" s="129">
        <f>+E39/'Q3'!E39*100</f>
        <v>28.697502166889922</v>
      </c>
    </row>
    <row r="40" spans="2:9" s="1" customFormat="1" ht="14" hidden="1" customHeight="1" outlineLevel="1" x14ac:dyDescent="0.3">
      <c r="B40" s="99" t="s">
        <v>315</v>
      </c>
      <c r="C40" s="114">
        <v>35095</v>
      </c>
      <c r="D40" s="129">
        <f>+C40/'Q3'!D40*100</f>
        <v>35.195306623878054</v>
      </c>
      <c r="E40" s="114">
        <v>21248</v>
      </c>
      <c r="F40" s="129">
        <f>+E40/'Q3'!E40*100</f>
        <v>34.00604964550358</v>
      </c>
    </row>
    <row r="41" spans="2:9" s="1" customFormat="1" ht="14" hidden="1" customHeight="1" outlineLevel="1" x14ac:dyDescent="0.3">
      <c r="B41" s="99" t="s">
        <v>316</v>
      </c>
      <c r="C41" s="114">
        <v>51945</v>
      </c>
      <c r="D41" s="129">
        <f>+C41/'Q3'!D41*100</f>
        <v>45.676776025957807</v>
      </c>
      <c r="E41" s="114">
        <v>97833</v>
      </c>
      <c r="F41" s="129">
        <f>+E41/'Q3'!E41*100</f>
        <v>50.714848528832398</v>
      </c>
    </row>
    <row r="42" spans="2:9" ht="14" customHeight="1" collapsed="1" x14ac:dyDescent="0.2">
      <c r="B42" s="26" t="s">
        <v>51</v>
      </c>
      <c r="C42" s="29">
        <v>54540</v>
      </c>
      <c r="D42" s="28">
        <f>+C42/'Q3'!D42*100</f>
        <v>47.071617212987412</v>
      </c>
      <c r="E42" s="29">
        <v>14553</v>
      </c>
      <c r="F42" s="28">
        <f>+E42/'Q3'!E42*100</f>
        <v>52.615785097075097</v>
      </c>
    </row>
    <row r="43" spans="2:9" ht="14" customHeight="1" x14ac:dyDescent="0.2">
      <c r="B43" s="26" t="s">
        <v>52</v>
      </c>
      <c r="C43" s="29">
        <v>20497</v>
      </c>
      <c r="D43" s="28">
        <f>+C43/'Q3'!D43*100</f>
        <v>22.240427078699231</v>
      </c>
      <c r="E43" s="29">
        <v>29581</v>
      </c>
      <c r="F43" s="28">
        <f>+E43/'Q3'!E43*100</f>
        <v>23.428824875850434</v>
      </c>
    </row>
    <row r="44" spans="2:9" ht="14" customHeight="1" x14ac:dyDescent="0.2">
      <c r="B44" s="26" t="s">
        <v>61</v>
      </c>
      <c r="C44" s="29">
        <v>31389</v>
      </c>
      <c r="D44" s="28">
        <f>+C44/'Q3'!D44*100</f>
        <v>44.242261938321029</v>
      </c>
      <c r="E44" s="29">
        <v>16942</v>
      </c>
      <c r="F44" s="28">
        <f>+E44/'Q3'!E44*100</f>
        <v>45.063304606873075</v>
      </c>
    </row>
    <row r="45" spans="2:9" ht="14" customHeight="1" x14ac:dyDescent="0.2">
      <c r="B45" s="26" t="s">
        <v>60</v>
      </c>
      <c r="C45" s="29">
        <v>24269</v>
      </c>
      <c r="D45" s="28">
        <f>+C45/'Q3'!D45*100</f>
        <v>70.245159049465983</v>
      </c>
      <c r="E45" s="29">
        <v>26036</v>
      </c>
      <c r="F45" s="28">
        <f>+E45/'Q3'!E45*100</f>
        <v>64.565406075635451</v>
      </c>
    </row>
    <row r="46" spans="2:9" ht="14" customHeight="1" x14ac:dyDescent="0.2">
      <c r="B46" s="26" t="s">
        <v>59</v>
      </c>
      <c r="C46" s="29">
        <v>1806</v>
      </c>
      <c r="D46" s="28">
        <f>+C46/'Q3'!D46*100</f>
        <v>15.64584596725288</v>
      </c>
      <c r="E46" s="29">
        <v>2549</v>
      </c>
      <c r="F46" s="28">
        <f>+E46/'Q3'!E46*100</f>
        <v>16.736703873933028</v>
      </c>
    </row>
    <row r="47" spans="2:9" ht="14" customHeight="1" x14ac:dyDescent="0.2">
      <c r="B47" s="26" t="s">
        <v>62</v>
      </c>
      <c r="C47" s="29">
        <v>24907</v>
      </c>
      <c r="D47" s="28">
        <f>+C47/'Q3'!D47*100</f>
        <v>38.910499757854119</v>
      </c>
      <c r="E47" s="29">
        <v>27524</v>
      </c>
      <c r="F47" s="28">
        <f>+E47/'Q3'!E47*100</f>
        <v>36.058744153751427</v>
      </c>
    </row>
    <row r="48" spans="2:9" ht="14" customHeight="1" x14ac:dyDescent="0.2">
      <c r="B48" s="26" t="s">
        <v>63</v>
      </c>
      <c r="C48" s="29">
        <v>33878</v>
      </c>
      <c r="D48" s="28">
        <f>+C48/'Q3'!D48*100</f>
        <v>26.019169917974871</v>
      </c>
      <c r="E48" s="29">
        <v>42918</v>
      </c>
      <c r="F48" s="28">
        <f>+E48/'Q3'!E48*100</f>
        <v>30.72352549555805</v>
      </c>
    </row>
    <row r="49" spans="2:6" ht="14" customHeight="1" x14ac:dyDescent="0.2">
      <c r="B49" s="26" t="s">
        <v>69</v>
      </c>
      <c r="C49" s="29">
        <v>2095</v>
      </c>
      <c r="D49" s="28">
        <f>+C49/'Q3'!D49*100</f>
        <v>27.16897938010634</v>
      </c>
      <c r="E49" s="29">
        <v>1256</v>
      </c>
      <c r="F49" s="28">
        <f>+E49/'Q3'!E49*100</f>
        <v>28.603962650876792</v>
      </c>
    </row>
    <row r="50" spans="2:6" ht="14" customHeight="1" x14ac:dyDescent="0.2">
      <c r="B50" s="26" t="s">
        <v>64</v>
      </c>
      <c r="C50" s="29">
        <v>3612</v>
      </c>
      <c r="D50" s="28">
        <f>+C50/'Q3'!D50*100</f>
        <v>24.913781211201545</v>
      </c>
      <c r="E50" s="29">
        <v>11634</v>
      </c>
      <c r="F50" s="28">
        <f>+E50/'Q3'!E50*100</f>
        <v>27.807921218060567</v>
      </c>
    </row>
    <row r="51" spans="2:6" ht="14" customHeight="1" x14ac:dyDescent="0.2">
      <c r="B51" s="26" t="s">
        <v>65</v>
      </c>
      <c r="C51" s="29">
        <v>11773</v>
      </c>
      <c r="D51" s="28">
        <f>+C51/'Q3'!D51*100</f>
        <v>29.833008134201656</v>
      </c>
      <c r="E51" s="29">
        <v>76359</v>
      </c>
      <c r="F51" s="28">
        <f>+E51/'Q3'!E51*100</f>
        <v>31.01187937861712</v>
      </c>
    </row>
    <row r="52" spans="2:6" ht="14" customHeight="1" x14ac:dyDescent="0.2">
      <c r="B52" s="26" t="s">
        <v>66</v>
      </c>
      <c r="C52" s="29">
        <v>2939</v>
      </c>
      <c r="D52" s="28">
        <f>+C52/'Q3'!D52*100</f>
        <v>17.955767350928642</v>
      </c>
      <c r="E52" s="29">
        <v>2627</v>
      </c>
      <c r="F52" s="28">
        <f>+E52/'Q3'!E52*100</f>
        <v>22.232566012186865</v>
      </c>
    </row>
    <row r="53" spans="2:6" ht="14" customHeight="1" x14ac:dyDescent="0.2">
      <c r="B53" s="26" t="s">
        <v>67</v>
      </c>
      <c r="C53" s="29">
        <v>3960</v>
      </c>
      <c r="D53" s="28">
        <f>+C53/'Q3'!D53*100</f>
        <v>23.099807501604154</v>
      </c>
      <c r="E53" s="29">
        <v>10288</v>
      </c>
      <c r="F53" s="28">
        <f>+E53/'Q3'!E53*100</f>
        <v>23.581186394058861</v>
      </c>
    </row>
    <row r="54" spans="2:6" ht="14" customHeight="1" x14ac:dyDescent="0.2">
      <c r="B54" s="86" t="s">
        <v>68</v>
      </c>
      <c r="C54" s="156">
        <v>5</v>
      </c>
      <c r="D54" s="157">
        <f>+C54/'Q3'!D54*100</f>
        <v>10.416666666666668</v>
      </c>
      <c r="E54" s="156">
        <v>6</v>
      </c>
      <c r="F54" s="157">
        <f>+E54/'Q3'!E54*100</f>
        <v>10.16949152542373</v>
      </c>
    </row>
    <row r="55" spans="2:6" ht="4.5" customHeight="1" x14ac:dyDescent="0.2">
      <c r="B55" s="30"/>
      <c r="C55" s="30"/>
      <c r="D55" s="30"/>
      <c r="E55" s="30"/>
    </row>
    <row r="56" spans="2:6" x14ac:dyDescent="0.2">
      <c r="B56" s="33" t="s">
        <v>97</v>
      </c>
    </row>
    <row r="57" spans="2:6" x14ac:dyDescent="0.2">
      <c r="B57" s="189" t="s">
        <v>243</v>
      </c>
      <c r="C57" s="189"/>
      <c r="D57" s="189"/>
      <c r="E57" s="189"/>
      <c r="F57" s="189"/>
    </row>
    <row r="58" spans="2:6" x14ac:dyDescent="0.2">
      <c r="B58" s="30"/>
      <c r="C58" s="30"/>
      <c r="D58" s="30"/>
      <c r="E58" s="30"/>
    </row>
  </sheetData>
  <mergeCells count="5">
    <mergeCell ref="C5:D5"/>
    <mergeCell ref="E5:F5"/>
    <mergeCell ref="B2:F2"/>
    <mergeCell ref="B3:F3"/>
    <mergeCell ref="B57:F57"/>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I56"/>
  <sheetViews>
    <sheetView workbookViewId="0"/>
  </sheetViews>
  <sheetFormatPr defaultColWidth="9.1796875" defaultRowHeight="10" outlineLevelRow="1" x14ac:dyDescent="0.2"/>
  <cols>
    <col min="1" max="1" width="3.6328125" style="10" customWidth="1"/>
    <col min="2" max="2" width="60.54296875" style="10" customWidth="1"/>
    <col min="3" max="6" width="9.81640625" style="11" customWidth="1"/>
    <col min="7" max="7" width="9.81640625" style="10" customWidth="1"/>
    <col min="8" max="90" width="9.1796875" style="10"/>
    <col min="91" max="91" width="51.1796875" style="10" customWidth="1"/>
    <col min="92" max="99" width="9.81640625" style="10" customWidth="1"/>
    <col min="100" max="346" width="9.1796875" style="10"/>
    <col min="347" max="347" width="51.1796875" style="10" customWidth="1"/>
    <col min="348" max="355" width="9.81640625" style="10" customWidth="1"/>
    <col min="356" max="602" width="9.1796875" style="10"/>
    <col min="603" max="603" width="51.1796875" style="10" customWidth="1"/>
    <col min="604" max="611" width="9.81640625" style="10" customWidth="1"/>
    <col min="612" max="858" width="9.1796875" style="10"/>
    <col min="859" max="859" width="51.1796875" style="10" customWidth="1"/>
    <col min="860" max="867" width="9.81640625" style="10" customWidth="1"/>
    <col min="868" max="1114" width="9.1796875" style="10"/>
    <col min="1115" max="1115" width="51.1796875" style="10" customWidth="1"/>
    <col min="1116" max="1123" width="9.81640625" style="10" customWidth="1"/>
    <col min="1124" max="1370" width="9.1796875" style="10"/>
    <col min="1371" max="1371" width="51.1796875" style="10" customWidth="1"/>
    <col min="1372" max="1379" width="9.81640625" style="10" customWidth="1"/>
    <col min="1380" max="1626" width="9.1796875" style="10"/>
    <col min="1627" max="1627" width="51.1796875" style="10" customWidth="1"/>
    <col min="1628" max="1635" width="9.81640625" style="10" customWidth="1"/>
    <col min="1636" max="1882" width="9.1796875" style="10"/>
    <col min="1883" max="1883" width="51.1796875" style="10" customWidth="1"/>
    <col min="1884" max="1891" width="9.81640625" style="10" customWidth="1"/>
    <col min="1892" max="2138" width="9.1796875" style="10"/>
    <col min="2139" max="2139" width="51.1796875" style="10" customWidth="1"/>
    <col min="2140" max="2147" width="9.81640625" style="10" customWidth="1"/>
    <col min="2148" max="2394" width="9.1796875" style="10"/>
    <col min="2395" max="2395" width="51.1796875" style="10" customWidth="1"/>
    <col min="2396" max="2403" width="9.81640625" style="10" customWidth="1"/>
    <col min="2404" max="2650" width="9.1796875" style="10"/>
    <col min="2651" max="2651" width="51.1796875" style="10" customWidth="1"/>
    <col min="2652" max="2659" width="9.81640625" style="10" customWidth="1"/>
    <col min="2660" max="2906" width="9.1796875" style="10"/>
    <col min="2907" max="2907" width="51.1796875" style="10" customWidth="1"/>
    <col min="2908" max="2915" width="9.81640625" style="10" customWidth="1"/>
    <col min="2916" max="3162" width="9.1796875" style="10"/>
    <col min="3163" max="3163" width="51.1796875" style="10" customWidth="1"/>
    <col min="3164" max="3171" width="9.81640625" style="10" customWidth="1"/>
    <col min="3172" max="3418" width="9.1796875" style="10"/>
    <col min="3419" max="3419" width="51.1796875" style="10" customWidth="1"/>
    <col min="3420" max="3427" width="9.81640625" style="10" customWidth="1"/>
    <col min="3428" max="3674" width="9.1796875" style="10"/>
    <col min="3675" max="3675" width="51.1796875" style="10" customWidth="1"/>
    <col min="3676" max="3683" width="9.81640625" style="10" customWidth="1"/>
    <col min="3684" max="3930" width="9.1796875" style="10"/>
    <col min="3931" max="3931" width="51.1796875" style="10" customWidth="1"/>
    <col min="3932" max="3939" width="9.81640625" style="10" customWidth="1"/>
    <col min="3940" max="4186" width="9.1796875" style="10"/>
    <col min="4187" max="4187" width="51.1796875" style="10" customWidth="1"/>
    <col min="4188" max="4195" width="9.81640625" style="10" customWidth="1"/>
    <col min="4196" max="4442" width="9.1796875" style="10"/>
    <col min="4443" max="4443" width="51.1796875" style="10" customWidth="1"/>
    <col min="4444" max="4451" width="9.81640625" style="10" customWidth="1"/>
    <col min="4452" max="4698" width="9.1796875" style="10"/>
    <col min="4699" max="4699" width="51.1796875" style="10" customWidth="1"/>
    <col min="4700" max="4707" width="9.81640625" style="10" customWidth="1"/>
    <col min="4708" max="4954" width="9.1796875" style="10"/>
    <col min="4955" max="4955" width="51.1796875" style="10" customWidth="1"/>
    <col min="4956" max="4963" width="9.81640625" style="10" customWidth="1"/>
    <col min="4964" max="5210" width="9.1796875" style="10"/>
    <col min="5211" max="5211" width="51.1796875" style="10" customWidth="1"/>
    <col min="5212" max="5219" width="9.81640625" style="10" customWidth="1"/>
    <col min="5220" max="5466" width="9.1796875" style="10"/>
    <col min="5467" max="5467" width="51.1796875" style="10" customWidth="1"/>
    <col min="5468" max="5475" width="9.81640625" style="10" customWidth="1"/>
    <col min="5476" max="5722" width="9.1796875" style="10"/>
    <col min="5723" max="5723" width="51.1796875" style="10" customWidth="1"/>
    <col min="5724" max="5731" width="9.81640625" style="10" customWidth="1"/>
    <col min="5732" max="5978" width="9.1796875" style="10"/>
    <col min="5979" max="5979" width="51.1796875" style="10" customWidth="1"/>
    <col min="5980" max="5987" width="9.81640625" style="10" customWidth="1"/>
    <col min="5988" max="6234" width="9.1796875" style="10"/>
    <col min="6235" max="6235" width="51.1796875" style="10" customWidth="1"/>
    <col min="6236" max="6243" width="9.81640625" style="10" customWidth="1"/>
    <col min="6244" max="6490" width="9.1796875" style="10"/>
    <col min="6491" max="6491" width="51.1796875" style="10" customWidth="1"/>
    <col min="6492" max="6499" width="9.81640625" style="10" customWidth="1"/>
    <col min="6500" max="6746" width="9.1796875" style="10"/>
    <col min="6747" max="6747" width="51.1796875" style="10" customWidth="1"/>
    <col min="6748" max="6755" width="9.81640625" style="10" customWidth="1"/>
    <col min="6756" max="7002" width="9.1796875" style="10"/>
    <col min="7003" max="7003" width="51.1796875" style="10" customWidth="1"/>
    <col min="7004" max="7011" width="9.81640625" style="10" customWidth="1"/>
    <col min="7012" max="7258" width="9.1796875" style="10"/>
    <col min="7259" max="7259" width="51.1796875" style="10" customWidth="1"/>
    <col min="7260" max="7267" width="9.81640625" style="10" customWidth="1"/>
    <col min="7268" max="7514" width="9.1796875" style="10"/>
    <col min="7515" max="7515" width="51.1796875" style="10" customWidth="1"/>
    <col min="7516" max="7523" width="9.81640625" style="10" customWidth="1"/>
    <col min="7524" max="7770" width="9.1796875" style="10"/>
    <col min="7771" max="7771" width="51.1796875" style="10" customWidth="1"/>
    <col min="7772" max="7779" width="9.81640625" style="10" customWidth="1"/>
    <col min="7780" max="8026" width="9.1796875" style="10"/>
    <col min="8027" max="8027" width="51.1796875" style="10" customWidth="1"/>
    <col min="8028" max="8035" width="9.81640625" style="10" customWidth="1"/>
    <col min="8036" max="8282" width="9.1796875" style="10"/>
    <col min="8283" max="8283" width="51.1796875" style="10" customWidth="1"/>
    <col min="8284" max="8291" width="9.81640625" style="10" customWidth="1"/>
    <col min="8292" max="8538" width="9.1796875" style="10"/>
    <col min="8539" max="8539" width="51.1796875" style="10" customWidth="1"/>
    <col min="8540" max="8547" width="9.81640625" style="10" customWidth="1"/>
    <col min="8548" max="8794" width="9.1796875" style="10"/>
    <col min="8795" max="8795" width="51.1796875" style="10" customWidth="1"/>
    <col min="8796" max="8803" width="9.81640625" style="10" customWidth="1"/>
    <col min="8804" max="9050" width="9.1796875" style="10"/>
    <col min="9051" max="9051" width="51.1796875" style="10" customWidth="1"/>
    <col min="9052" max="9059" width="9.81640625" style="10" customWidth="1"/>
    <col min="9060" max="9306" width="9.1796875" style="10"/>
    <col min="9307" max="9307" width="51.1796875" style="10" customWidth="1"/>
    <col min="9308" max="9315" width="9.81640625" style="10" customWidth="1"/>
    <col min="9316" max="9562" width="9.1796875" style="10"/>
    <col min="9563" max="9563" width="51.1796875" style="10" customWidth="1"/>
    <col min="9564" max="9571" width="9.81640625" style="10" customWidth="1"/>
    <col min="9572" max="9818" width="9.1796875" style="10"/>
    <col min="9819" max="9819" width="51.1796875" style="10" customWidth="1"/>
    <col min="9820" max="9827" width="9.81640625" style="10" customWidth="1"/>
    <col min="9828" max="10074" width="9.1796875" style="10"/>
    <col min="10075" max="10075" width="51.1796875" style="10" customWidth="1"/>
    <col min="10076" max="10083" width="9.81640625" style="10" customWidth="1"/>
    <col min="10084" max="10330" width="9.1796875" style="10"/>
    <col min="10331" max="10331" width="51.1796875" style="10" customWidth="1"/>
    <col min="10332" max="10339" width="9.81640625" style="10" customWidth="1"/>
    <col min="10340" max="10586" width="9.1796875" style="10"/>
    <col min="10587" max="10587" width="51.1796875" style="10" customWidth="1"/>
    <col min="10588" max="10595" width="9.81640625" style="10" customWidth="1"/>
    <col min="10596" max="10842" width="9.1796875" style="10"/>
    <col min="10843" max="10843" width="51.1796875" style="10" customWidth="1"/>
    <col min="10844" max="10851" width="9.81640625" style="10" customWidth="1"/>
    <col min="10852" max="11098" width="9.1796875" style="10"/>
    <col min="11099" max="11099" width="51.1796875" style="10" customWidth="1"/>
    <col min="11100" max="11107" width="9.81640625" style="10" customWidth="1"/>
    <col min="11108" max="11354" width="9.1796875" style="10"/>
    <col min="11355" max="11355" width="51.1796875" style="10" customWidth="1"/>
    <col min="11356" max="11363" width="9.81640625" style="10" customWidth="1"/>
    <col min="11364" max="11610" width="9.1796875" style="10"/>
    <col min="11611" max="11611" width="51.1796875" style="10" customWidth="1"/>
    <col min="11612" max="11619" width="9.81640625" style="10" customWidth="1"/>
    <col min="11620" max="11866" width="9.1796875" style="10"/>
    <col min="11867" max="11867" width="51.1796875" style="10" customWidth="1"/>
    <col min="11868" max="11875" width="9.81640625" style="10" customWidth="1"/>
    <col min="11876" max="12122" width="9.1796875" style="10"/>
    <col min="12123" max="12123" width="51.1796875" style="10" customWidth="1"/>
    <col min="12124" max="12131" width="9.81640625" style="10" customWidth="1"/>
    <col min="12132" max="12378" width="9.1796875" style="10"/>
    <col min="12379" max="12379" width="51.1796875" style="10" customWidth="1"/>
    <col min="12380" max="12387" width="9.81640625" style="10" customWidth="1"/>
    <col min="12388" max="12634" width="9.1796875" style="10"/>
    <col min="12635" max="12635" width="51.1796875" style="10" customWidth="1"/>
    <col min="12636" max="12643" width="9.81640625" style="10" customWidth="1"/>
    <col min="12644" max="12890" width="9.1796875" style="10"/>
    <col min="12891" max="12891" width="51.1796875" style="10" customWidth="1"/>
    <col min="12892" max="12899" width="9.81640625" style="10" customWidth="1"/>
    <col min="12900" max="13146" width="9.1796875" style="10"/>
    <col min="13147" max="13147" width="51.1796875" style="10" customWidth="1"/>
    <col min="13148" max="13155" width="9.81640625" style="10" customWidth="1"/>
    <col min="13156" max="13402" width="9.1796875" style="10"/>
    <col min="13403" max="13403" width="51.1796875" style="10" customWidth="1"/>
    <col min="13404" max="13411" width="9.81640625" style="10" customWidth="1"/>
    <col min="13412" max="13658" width="9.1796875" style="10"/>
    <col min="13659" max="13659" width="51.1796875" style="10" customWidth="1"/>
    <col min="13660" max="13667" width="9.81640625" style="10" customWidth="1"/>
    <col min="13668" max="13914" width="9.1796875" style="10"/>
    <col min="13915" max="13915" width="51.1796875" style="10" customWidth="1"/>
    <col min="13916" max="13923" width="9.81640625" style="10" customWidth="1"/>
    <col min="13924" max="14170" width="9.1796875" style="10"/>
    <col min="14171" max="14171" width="51.1796875" style="10" customWidth="1"/>
    <col min="14172" max="14179" width="9.81640625" style="10" customWidth="1"/>
    <col min="14180" max="14426" width="9.1796875" style="10"/>
    <col min="14427" max="14427" width="51.1796875" style="10" customWidth="1"/>
    <col min="14428" max="14435" width="9.81640625" style="10" customWidth="1"/>
    <col min="14436" max="14682" width="9.1796875" style="10"/>
    <col min="14683" max="14683" width="51.1796875" style="10" customWidth="1"/>
    <col min="14684" max="14691" width="9.81640625" style="10" customWidth="1"/>
    <col min="14692" max="14938" width="9.1796875" style="10"/>
    <col min="14939" max="14939" width="51.1796875" style="10" customWidth="1"/>
    <col min="14940" max="14947" width="9.81640625" style="10" customWidth="1"/>
    <col min="14948" max="15194" width="9.1796875" style="10"/>
    <col min="15195" max="15195" width="51.1796875" style="10" customWidth="1"/>
    <col min="15196" max="15203" width="9.81640625" style="10" customWidth="1"/>
    <col min="15204" max="15450" width="9.1796875" style="10"/>
    <col min="15451" max="15451" width="51.1796875" style="10" customWidth="1"/>
    <col min="15452" max="15459" width="9.81640625" style="10" customWidth="1"/>
    <col min="15460" max="15706" width="9.1796875" style="10"/>
    <col min="15707" max="15707" width="51.1796875" style="10" customWidth="1"/>
    <col min="15708" max="15715" width="9.81640625" style="10" customWidth="1"/>
    <col min="15716" max="15962" width="9.1796875" style="10"/>
    <col min="15963" max="15963" width="51.1796875" style="10" customWidth="1"/>
    <col min="15964" max="15971" width="9.81640625" style="10" customWidth="1"/>
    <col min="15972" max="16384" width="9.1796875" style="10"/>
  </cols>
  <sheetData>
    <row r="1" spans="2:9" s="1" customFormat="1" ht="17.25" customHeight="1" x14ac:dyDescent="0.3">
      <c r="B1" s="40"/>
      <c r="C1" s="41"/>
      <c r="D1" s="42"/>
      <c r="G1" s="36" t="s">
        <v>201</v>
      </c>
    </row>
    <row r="2" spans="2:9" s="1" customFormat="1" ht="15" customHeight="1" x14ac:dyDescent="0.3">
      <c r="B2" s="181" t="s">
        <v>202</v>
      </c>
      <c r="C2" s="181"/>
      <c r="D2" s="181"/>
      <c r="E2" s="181"/>
      <c r="F2" s="181"/>
      <c r="G2" s="181"/>
    </row>
    <row r="3" spans="2:9" s="1" customFormat="1" ht="15.75" customHeight="1" x14ac:dyDescent="0.3">
      <c r="B3" s="182">
        <v>2021</v>
      </c>
      <c r="C3" s="182"/>
      <c r="D3" s="182"/>
      <c r="E3" s="182"/>
      <c r="F3" s="182"/>
      <c r="G3" s="182"/>
    </row>
    <row r="4" spans="2:9" ht="15" customHeight="1" x14ac:dyDescent="0.2">
      <c r="B4" s="10" t="s">
        <v>115</v>
      </c>
    </row>
    <row r="5" spans="2:9" ht="14.25" customHeight="1" x14ac:dyDescent="0.2">
      <c r="B5" s="37" t="s">
        <v>16</v>
      </c>
      <c r="C5" s="183" t="s">
        <v>18</v>
      </c>
      <c r="D5" s="183" t="s">
        <v>19</v>
      </c>
      <c r="E5" s="183" t="s">
        <v>20</v>
      </c>
      <c r="F5" s="183" t="s">
        <v>21</v>
      </c>
      <c r="G5" s="183" t="s">
        <v>17</v>
      </c>
    </row>
    <row r="6" spans="2:9" ht="14.25" customHeight="1" x14ac:dyDescent="0.25">
      <c r="B6" s="43" t="s">
        <v>46</v>
      </c>
      <c r="C6" s="183"/>
      <c r="D6" s="183" t="s">
        <v>19</v>
      </c>
      <c r="E6" s="183" t="s">
        <v>20</v>
      </c>
      <c r="F6" s="183" t="s">
        <v>21</v>
      </c>
      <c r="G6" s="183" t="s">
        <v>17</v>
      </c>
    </row>
    <row r="7" spans="2:9" ht="14" customHeight="1" x14ac:dyDescent="0.25">
      <c r="B7" s="40" t="s">
        <v>0</v>
      </c>
      <c r="C7" s="55">
        <v>236</v>
      </c>
      <c r="D7" s="55">
        <v>358183</v>
      </c>
      <c r="E7" s="55">
        <v>297459</v>
      </c>
      <c r="F7" s="55">
        <v>376851</v>
      </c>
      <c r="G7" s="55">
        <v>8619</v>
      </c>
    </row>
    <row r="8" spans="2:9" ht="14" customHeight="1" x14ac:dyDescent="0.2">
      <c r="B8" s="10" t="s">
        <v>53</v>
      </c>
      <c r="C8" s="56" t="s">
        <v>100</v>
      </c>
      <c r="D8" s="14">
        <v>4375</v>
      </c>
      <c r="E8" s="14">
        <v>3345</v>
      </c>
      <c r="F8" s="14">
        <v>4050</v>
      </c>
      <c r="G8" s="14">
        <v>177</v>
      </c>
    </row>
    <row r="9" spans="2:9" ht="14" customHeight="1" x14ac:dyDescent="0.2">
      <c r="B9" s="10" t="s">
        <v>47</v>
      </c>
      <c r="C9" s="56" t="s">
        <v>100</v>
      </c>
      <c r="D9" s="14">
        <v>1063</v>
      </c>
      <c r="E9" s="14">
        <v>1193</v>
      </c>
      <c r="F9" s="14">
        <v>1338</v>
      </c>
      <c r="G9" s="14">
        <v>25</v>
      </c>
    </row>
    <row r="10" spans="2:9" ht="14" customHeight="1" x14ac:dyDescent="0.2">
      <c r="B10" s="10" t="s">
        <v>48</v>
      </c>
      <c r="C10" s="14">
        <f>+SUM(C11:C34)</f>
        <v>18</v>
      </c>
      <c r="D10" s="14">
        <f t="shared" ref="D10:G10" si="0">+SUM(D11:D34)</f>
        <v>78310</v>
      </c>
      <c r="E10" s="14">
        <f t="shared" si="0"/>
        <v>68823</v>
      </c>
      <c r="F10" s="14">
        <f t="shared" si="0"/>
        <v>96603</v>
      </c>
      <c r="G10" s="14">
        <f t="shared" si="0"/>
        <v>1739</v>
      </c>
    </row>
    <row r="11" spans="2:9" s="98" customFormat="1" ht="14" hidden="1" customHeight="1" outlineLevel="1" x14ac:dyDescent="0.35">
      <c r="B11" s="99" t="s">
        <v>290</v>
      </c>
      <c r="C11" s="110">
        <v>3</v>
      </c>
      <c r="D11" s="110">
        <v>10315</v>
      </c>
      <c r="E11" s="110">
        <v>9323</v>
      </c>
      <c r="F11" s="110">
        <v>13197</v>
      </c>
      <c r="G11" s="110">
        <v>350</v>
      </c>
      <c r="H11" s="14"/>
      <c r="I11" s="14"/>
    </row>
    <row r="12" spans="2:9" s="98" customFormat="1" ht="14" hidden="1" customHeight="1" outlineLevel="1" x14ac:dyDescent="0.35">
      <c r="B12" s="99" t="s">
        <v>291</v>
      </c>
      <c r="C12" s="161" t="s">
        <v>100</v>
      </c>
      <c r="D12" s="110">
        <v>1594</v>
      </c>
      <c r="E12" s="110">
        <v>2087</v>
      </c>
      <c r="F12" s="110">
        <v>2892</v>
      </c>
      <c r="G12" s="110">
        <v>62</v>
      </c>
      <c r="H12" s="14"/>
      <c r="I12" s="14"/>
    </row>
    <row r="13" spans="2:9" s="98" customFormat="1" ht="14" hidden="1" customHeight="1" outlineLevel="1" x14ac:dyDescent="0.35">
      <c r="B13" s="99" t="s">
        <v>292</v>
      </c>
      <c r="C13" s="161" t="s">
        <v>100</v>
      </c>
      <c r="D13" s="110">
        <v>95</v>
      </c>
      <c r="E13" s="110">
        <v>141</v>
      </c>
      <c r="F13" s="110">
        <v>190</v>
      </c>
      <c r="G13" s="161" t="s">
        <v>100</v>
      </c>
      <c r="H13" s="14"/>
      <c r="I13" s="14"/>
    </row>
    <row r="14" spans="2:9" s="98" customFormat="1" ht="14" hidden="1" customHeight="1" outlineLevel="1" x14ac:dyDescent="0.35">
      <c r="B14" s="99" t="s">
        <v>293</v>
      </c>
      <c r="C14" s="110">
        <v>1</v>
      </c>
      <c r="D14" s="110">
        <v>4087</v>
      </c>
      <c r="E14" s="110">
        <v>3054</v>
      </c>
      <c r="F14" s="110">
        <v>5629</v>
      </c>
      <c r="G14" s="110">
        <v>68</v>
      </c>
      <c r="H14" s="14"/>
      <c r="I14" s="14"/>
    </row>
    <row r="15" spans="2:9" s="98" customFormat="1" ht="14" hidden="1" customHeight="1" outlineLevel="1" x14ac:dyDescent="0.35">
      <c r="B15" s="99" t="s">
        <v>294</v>
      </c>
      <c r="C15" s="110">
        <v>2</v>
      </c>
      <c r="D15" s="110">
        <v>3645</v>
      </c>
      <c r="E15" s="110">
        <v>3668</v>
      </c>
      <c r="F15" s="110">
        <v>7000</v>
      </c>
      <c r="G15" s="110">
        <v>73</v>
      </c>
      <c r="H15" s="14"/>
      <c r="I15" s="14"/>
    </row>
    <row r="16" spans="2:9" s="98" customFormat="1" ht="14" hidden="1" customHeight="1" outlineLevel="1" x14ac:dyDescent="0.35">
      <c r="B16" s="99" t="s">
        <v>295</v>
      </c>
      <c r="C16" s="110">
        <v>2</v>
      </c>
      <c r="D16" s="110">
        <v>3143</v>
      </c>
      <c r="E16" s="110">
        <v>1809</v>
      </c>
      <c r="F16" s="110">
        <v>3558</v>
      </c>
      <c r="G16" s="110">
        <v>50</v>
      </c>
      <c r="H16" s="14"/>
      <c r="I16" s="14"/>
    </row>
    <row r="17" spans="2:9" s="98" customFormat="1" ht="14" hidden="1" customHeight="1" outlineLevel="1" x14ac:dyDescent="0.35">
      <c r="B17" s="99" t="s">
        <v>296</v>
      </c>
      <c r="C17" s="161" t="s">
        <v>100</v>
      </c>
      <c r="D17" s="110">
        <v>2019</v>
      </c>
      <c r="E17" s="110">
        <v>1844</v>
      </c>
      <c r="F17" s="110">
        <v>3218</v>
      </c>
      <c r="G17" s="110">
        <v>80</v>
      </c>
      <c r="H17" s="14"/>
      <c r="I17" s="14"/>
    </row>
    <row r="18" spans="2:9" s="98" customFormat="1" ht="14" hidden="1" customHeight="1" outlineLevel="1" x14ac:dyDescent="0.35">
      <c r="B18" s="99" t="s">
        <v>297</v>
      </c>
      <c r="C18" s="161" t="s">
        <v>100</v>
      </c>
      <c r="D18" s="110">
        <v>2080</v>
      </c>
      <c r="E18" s="110">
        <v>1968</v>
      </c>
      <c r="F18" s="110">
        <v>2598</v>
      </c>
      <c r="G18" s="110">
        <v>35</v>
      </c>
      <c r="H18" s="14"/>
      <c r="I18" s="14"/>
    </row>
    <row r="19" spans="2:9" s="98" customFormat="1" ht="14" hidden="1" customHeight="1" outlineLevel="1" x14ac:dyDescent="0.35">
      <c r="B19" s="99" t="s">
        <v>298</v>
      </c>
      <c r="C19" s="161" t="s">
        <v>100</v>
      </c>
      <c r="D19" s="110">
        <v>715</v>
      </c>
      <c r="E19" s="110">
        <v>1011</v>
      </c>
      <c r="F19" s="110">
        <v>1551</v>
      </c>
      <c r="G19" s="110">
        <v>18</v>
      </c>
      <c r="H19" s="14"/>
      <c r="I19" s="14"/>
    </row>
    <row r="20" spans="2:9" s="98" customFormat="1" ht="14" hidden="1" customHeight="1" outlineLevel="1" x14ac:dyDescent="0.35">
      <c r="B20" s="99" t="s">
        <v>299</v>
      </c>
      <c r="C20" s="161" t="s">
        <v>100</v>
      </c>
      <c r="D20" s="110">
        <v>103</v>
      </c>
      <c r="E20" s="110">
        <v>396</v>
      </c>
      <c r="F20" s="110">
        <v>425</v>
      </c>
      <c r="G20" s="110">
        <v>17</v>
      </c>
      <c r="H20" s="14"/>
      <c r="I20" s="14"/>
    </row>
    <row r="21" spans="2:9" s="98" customFormat="1" ht="14" hidden="1" customHeight="1" outlineLevel="1" x14ac:dyDescent="0.35">
      <c r="B21" s="99" t="s">
        <v>300</v>
      </c>
      <c r="C21" s="161" t="s">
        <v>100</v>
      </c>
      <c r="D21" s="110">
        <v>2081</v>
      </c>
      <c r="E21" s="110">
        <v>2285</v>
      </c>
      <c r="F21" s="110">
        <v>2862</v>
      </c>
      <c r="G21" s="110">
        <v>114</v>
      </c>
      <c r="H21" s="14"/>
      <c r="I21" s="14"/>
    </row>
    <row r="22" spans="2:9" s="98" customFormat="1" ht="14" hidden="1" customHeight="1" outlineLevel="1" x14ac:dyDescent="0.35">
      <c r="B22" s="99" t="s">
        <v>301</v>
      </c>
      <c r="C22" s="161" t="s">
        <v>100</v>
      </c>
      <c r="D22" s="110">
        <v>2914</v>
      </c>
      <c r="E22" s="110">
        <v>2112</v>
      </c>
      <c r="F22" s="110">
        <v>2265</v>
      </c>
      <c r="G22" s="110">
        <v>31</v>
      </c>
      <c r="H22" s="14"/>
      <c r="I22" s="14"/>
    </row>
    <row r="23" spans="2:9" s="98" customFormat="1" ht="14" hidden="1" customHeight="1" outlineLevel="1" x14ac:dyDescent="0.35">
      <c r="B23" s="99" t="s">
        <v>302</v>
      </c>
      <c r="C23" s="110">
        <v>1</v>
      </c>
      <c r="D23" s="110">
        <v>6252</v>
      </c>
      <c r="E23" s="110">
        <v>5707</v>
      </c>
      <c r="F23" s="110">
        <v>5955</v>
      </c>
      <c r="G23" s="110">
        <v>80</v>
      </c>
      <c r="H23" s="14"/>
      <c r="I23" s="14"/>
    </row>
    <row r="24" spans="2:9" s="98" customFormat="1" ht="14" hidden="1" customHeight="1" outlineLevel="1" x14ac:dyDescent="0.35">
      <c r="B24" s="99" t="s">
        <v>303</v>
      </c>
      <c r="C24" s="110">
        <v>2</v>
      </c>
      <c r="D24" s="110">
        <v>3487</v>
      </c>
      <c r="E24" s="110">
        <v>3615</v>
      </c>
      <c r="F24" s="110">
        <v>5988</v>
      </c>
      <c r="G24" s="110">
        <v>119</v>
      </c>
      <c r="H24" s="14"/>
      <c r="I24" s="14"/>
    </row>
    <row r="25" spans="2:9" s="98" customFormat="1" ht="14" hidden="1" customHeight="1" outlineLevel="1" x14ac:dyDescent="0.35">
      <c r="B25" s="99" t="s">
        <v>304</v>
      </c>
      <c r="C25" s="161" t="s">
        <v>100</v>
      </c>
      <c r="D25" s="110">
        <v>1530</v>
      </c>
      <c r="E25" s="110">
        <v>1443</v>
      </c>
      <c r="F25" s="110">
        <v>1945</v>
      </c>
      <c r="G25" s="110">
        <v>25</v>
      </c>
      <c r="H25" s="14"/>
      <c r="I25" s="14"/>
    </row>
    <row r="26" spans="2:9" s="98" customFormat="1" ht="14" hidden="1" customHeight="1" outlineLevel="1" x14ac:dyDescent="0.35">
      <c r="B26" s="99" t="s">
        <v>305</v>
      </c>
      <c r="C26" s="110">
        <v>3</v>
      </c>
      <c r="D26" s="110">
        <v>9316</v>
      </c>
      <c r="E26" s="110">
        <v>7514</v>
      </c>
      <c r="F26" s="110">
        <v>9498</v>
      </c>
      <c r="G26" s="110">
        <v>243</v>
      </c>
      <c r="H26" s="14"/>
      <c r="I26" s="14"/>
    </row>
    <row r="27" spans="2:9" s="98" customFormat="1" ht="14" hidden="1" customHeight="1" outlineLevel="1" x14ac:dyDescent="0.35">
      <c r="B27" s="99" t="s">
        <v>306</v>
      </c>
      <c r="C27" s="161" t="s">
        <v>100</v>
      </c>
      <c r="D27" s="110">
        <v>2769</v>
      </c>
      <c r="E27" s="110">
        <v>2090</v>
      </c>
      <c r="F27" s="110">
        <v>3097</v>
      </c>
      <c r="G27" s="110">
        <v>20</v>
      </c>
      <c r="H27" s="14"/>
      <c r="I27" s="14"/>
    </row>
    <row r="28" spans="2:9" s="98" customFormat="1" ht="14" hidden="1" customHeight="1" outlineLevel="1" x14ac:dyDescent="0.35">
      <c r="B28" s="99" t="s">
        <v>307</v>
      </c>
      <c r="C28" s="161" t="s">
        <v>100</v>
      </c>
      <c r="D28" s="110">
        <v>3552</v>
      </c>
      <c r="E28" s="110">
        <v>3188</v>
      </c>
      <c r="F28" s="110">
        <v>3867</v>
      </c>
      <c r="G28" s="110">
        <v>37</v>
      </c>
      <c r="H28" s="14"/>
      <c r="I28" s="14"/>
    </row>
    <row r="29" spans="2:9" s="98" customFormat="1" ht="14" hidden="1" customHeight="1" outlineLevel="1" x14ac:dyDescent="0.35">
      <c r="B29" s="99" t="s">
        <v>308</v>
      </c>
      <c r="C29" s="110">
        <v>4</v>
      </c>
      <c r="D29" s="110">
        <v>3605</v>
      </c>
      <c r="E29" s="110">
        <v>2622</v>
      </c>
      <c r="F29" s="110">
        <v>3336</v>
      </c>
      <c r="G29" s="110">
        <v>87</v>
      </c>
      <c r="H29" s="14"/>
      <c r="I29" s="14"/>
    </row>
    <row r="30" spans="2:9" s="98" customFormat="1" ht="14" hidden="1" customHeight="1" outlineLevel="1" x14ac:dyDescent="0.35">
      <c r="B30" s="99" t="s">
        <v>309</v>
      </c>
      <c r="C30" s="161" t="s">
        <v>100</v>
      </c>
      <c r="D30" s="110">
        <v>7874</v>
      </c>
      <c r="E30" s="110">
        <v>6759</v>
      </c>
      <c r="F30" s="110">
        <v>9392</v>
      </c>
      <c r="G30" s="110">
        <v>40</v>
      </c>
      <c r="H30" s="14"/>
      <c r="I30" s="14"/>
    </row>
    <row r="31" spans="2:9" s="98" customFormat="1" ht="14" hidden="1" customHeight="1" outlineLevel="1" x14ac:dyDescent="0.35">
      <c r="B31" s="99" t="s">
        <v>310</v>
      </c>
      <c r="C31" s="161" t="s">
        <v>100</v>
      </c>
      <c r="D31" s="110">
        <v>1384</v>
      </c>
      <c r="E31" s="110">
        <v>933</v>
      </c>
      <c r="F31" s="110">
        <v>716</v>
      </c>
      <c r="G31" s="110">
        <v>7</v>
      </c>
      <c r="H31" s="14"/>
      <c r="I31" s="14"/>
    </row>
    <row r="32" spans="2:9" s="98" customFormat="1" ht="14" hidden="1" customHeight="1" outlineLevel="1" x14ac:dyDescent="0.35">
      <c r="B32" s="99" t="s">
        <v>311</v>
      </c>
      <c r="C32" s="161" t="s">
        <v>100</v>
      </c>
      <c r="D32" s="110">
        <v>2731</v>
      </c>
      <c r="E32" s="110">
        <v>1978</v>
      </c>
      <c r="F32" s="110">
        <v>3250</v>
      </c>
      <c r="G32" s="110">
        <v>66</v>
      </c>
      <c r="H32" s="14"/>
      <c r="I32" s="14"/>
    </row>
    <row r="33" spans="2:9" s="98" customFormat="1" ht="14" hidden="1" customHeight="1" outlineLevel="1" x14ac:dyDescent="0.35">
      <c r="B33" s="99" t="s">
        <v>312</v>
      </c>
      <c r="C33" s="161" t="s">
        <v>100</v>
      </c>
      <c r="D33" s="110">
        <v>1066</v>
      </c>
      <c r="E33" s="110">
        <v>973</v>
      </c>
      <c r="F33" s="110">
        <v>1200</v>
      </c>
      <c r="G33" s="110">
        <v>19</v>
      </c>
      <c r="H33" s="14"/>
      <c r="I33" s="14"/>
    </row>
    <row r="34" spans="2:9" s="98" customFormat="1" ht="14" hidden="1" customHeight="1" outlineLevel="1" x14ac:dyDescent="0.35">
      <c r="B34" s="99" t="s">
        <v>313</v>
      </c>
      <c r="C34" s="161" t="s">
        <v>100</v>
      </c>
      <c r="D34" s="110">
        <v>1953</v>
      </c>
      <c r="E34" s="110">
        <v>2303</v>
      </c>
      <c r="F34" s="110">
        <v>2974</v>
      </c>
      <c r="G34" s="110">
        <v>98</v>
      </c>
      <c r="H34" s="14"/>
      <c r="I34" s="14"/>
    </row>
    <row r="35" spans="2:9" s="1" customFormat="1" ht="14" customHeight="1" collapsed="1" x14ac:dyDescent="0.3">
      <c r="B35" s="100" t="s">
        <v>57</v>
      </c>
      <c r="C35" s="56" t="s">
        <v>100</v>
      </c>
      <c r="D35" s="14">
        <v>1645</v>
      </c>
      <c r="E35" s="14">
        <v>1287</v>
      </c>
      <c r="F35" s="14">
        <v>2427</v>
      </c>
      <c r="G35" s="14">
        <v>150</v>
      </c>
      <c r="H35" s="78"/>
    </row>
    <row r="36" spans="2:9" s="1" customFormat="1" ht="14" customHeight="1" x14ac:dyDescent="0.3">
      <c r="B36" s="100" t="s">
        <v>58</v>
      </c>
      <c r="C36" s="56" t="s">
        <v>100</v>
      </c>
      <c r="D36" s="14">
        <v>3332</v>
      </c>
      <c r="E36" s="14">
        <v>5137</v>
      </c>
      <c r="F36" s="14">
        <v>7555</v>
      </c>
      <c r="G36" s="14">
        <v>206</v>
      </c>
      <c r="H36" s="78"/>
    </row>
    <row r="37" spans="2:9" s="1" customFormat="1" ht="14" customHeight="1" x14ac:dyDescent="0.3">
      <c r="B37" s="102" t="s">
        <v>49</v>
      </c>
      <c r="C37" s="14">
        <v>9</v>
      </c>
      <c r="D37" s="14">
        <v>14098</v>
      </c>
      <c r="E37" s="14">
        <v>15556</v>
      </c>
      <c r="F37" s="14">
        <v>26023</v>
      </c>
      <c r="G37" s="14">
        <v>919</v>
      </c>
      <c r="H37" s="77"/>
    </row>
    <row r="38" spans="2:9" s="1" customFormat="1" ht="14" customHeight="1" x14ac:dyDescent="0.3">
      <c r="B38" s="100" t="s">
        <v>50</v>
      </c>
      <c r="C38" s="14">
        <f t="shared" ref="C38:G38" si="1">+C39+C40+C41</f>
        <v>28</v>
      </c>
      <c r="D38" s="14">
        <f t="shared" si="1"/>
        <v>95784</v>
      </c>
      <c r="E38" s="14">
        <f t="shared" si="1"/>
        <v>63288</v>
      </c>
      <c r="F38" s="14">
        <f t="shared" si="1"/>
        <v>64078</v>
      </c>
      <c r="G38" s="14">
        <f t="shared" si="1"/>
        <v>1060</v>
      </c>
      <c r="H38" s="77"/>
    </row>
    <row r="39" spans="2:9" s="1" customFormat="1" ht="14" hidden="1" customHeight="1" outlineLevel="1" x14ac:dyDescent="0.3">
      <c r="B39" s="99" t="s">
        <v>314</v>
      </c>
      <c r="C39" s="110">
        <v>4</v>
      </c>
      <c r="D39" s="110">
        <v>5046</v>
      </c>
      <c r="E39" s="110">
        <v>5513</v>
      </c>
      <c r="F39" s="110">
        <v>7689</v>
      </c>
      <c r="G39" s="110">
        <v>134</v>
      </c>
    </row>
    <row r="40" spans="2:9" s="1" customFormat="1" ht="14" hidden="1" customHeight="1" outlineLevel="1" x14ac:dyDescent="0.3">
      <c r="B40" s="99" t="s">
        <v>315</v>
      </c>
      <c r="C40" s="110">
        <v>3</v>
      </c>
      <c r="D40" s="110">
        <v>15459</v>
      </c>
      <c r="E40" s="110">
        <v>17769</v>
      </c>
      <c r="F40" s="110">
        <v>22620</v>
      </c>
      <c r="G40" s="110">
        <v>461</v>
      </c>
    </row>
    <row r="41" spans="2:9" s="1" customFormat="1" ht="14" hidden="1" customHeight="1" outlineLevel="1" x14ac:dyDescent="0.3">
      <c r="B41" s="99" t="s">
        <v>316</v>
      </c>
      <c r="C41" s="110">
        <v>21</v>
      </c>
      <c r="D41" s="110">
        <v>75279</v>
      </c>
      <c r="E41" s="110">
        <v>40006</v>
      </c>
      <c r="F41" s="110">
        <v>33769</v>
      </c>
      <c r="G41" s="110">
        <v>465</v>
      </c>
    </row>
    <row r="42" spans="2:9" ht="14" customHeight="1" collapsed="1" x14ac:dyDescent="0.2">
      <c r="B42" s="10" t="s">
        <v>51</v>
      </c>
      <c r="C42" s="56">
        <v>1</v>
      </c>
      <c r="D42" s="56">
        <v>12257</v>
      </c>
      <c r="E42" s="56">
        <v>20366</v>
      </c>
      <c r="F42" s="56">
        <v>35743</v>
      </c>
      <c r="G42" s="56">
        <v>725</v>
      </c>
    </row>
    <row r="43" spans="2:9" ht="14" customHeight="1" x14ac:dyDescent="0.2">
      <c r="B43" s="10" t="s">
        <v>52</v>
      </c>
      <c r="C43" s="56">
        <v>171</v>
      </c>
      <c r="D43" s="56">
        <v>24175</v>
      </c>
      <c r="E43" s="56">
        <v>10601</v>
      </c>
      <c r="F43" s="56">
        <v>14474</v>
      </c>
      <c r="G43" s="56">
        <v>607</v>
      </c>
    </row>
    <row r="44" spans="2:9" ht="14" customHeight="1" x14ac:dyDescent="0.2">
      <c r="B44" s="10" t="s">
        <v>61</v>
      </c>
      <c r="C44" s="56">
        <v>2</v>
      </c>
      <c r="D44" s="56">
        <v>22442</v>
      </c>
      <c r="E44" s="56">
        <v>14705</v>
      </c>
      <c r="F44" s="56">
        <v>11057</v>
      </c>
      <c r="G44" s="56">
        <v>76</v>
      </c>
    </row>
    <row r="45" spans="2:9" ht="14" customHeight="1" x14ac:dyDescent="0.2">
      <c r="B45" s="10" t="s">
        <v>60</v>
      </c>
      <c r="C45" s="56" t="s">
        <v>100</v>
      </c>
      <c r="D45" s="56">
        <v>9885</v>
      </c>
      <c r="E45" s="56">
        <v>15972</v>
      </c>
      <c r="F45" s="56">
        <v>24254</v>
      </c>
      <c r="G45" s="56">
        <v>185</v>
      </c>
    </row>
    <row r="46" spans="2:9" ht="14" customHeight="1" x14ac:dyDescent="0.2">
      <c r="B46" s="10" t="s">
        <v>59</v>
      </c>
      <c r="C46" s="56" t="s">
        <v>100</v>
      </c>
      <c r="D46" s="56">
        <v>1156</v>
      </c>
      <c r="E46" s="56">
        <v>1402</v>
      </c>
      <c r="F46" s="56">
        <v>1748</v>
      </c>
      <c r="G46" s="56">
        <v>49</v>
      </c>
    </row>
    <row r="47" spans="2:9" ht="14" customHeight="1" x14ac:dyDescent="0.2">
      <c r="B47" s="10" t="s">
        <v>62</v>
      </c>
      <c r="C47" s="56">
        <v>1</v>
      </c>
      <c r="D47" s="56">
        <v>22860</v>
      </c>
      <c r="E47" s="56">
        <v>15833</v>
      </c>
      <c r="F47" s="56">
        <v>13392</v>
      </c>
      <c r="G47" s="56">
        <v>272</v>
      </c>
    </row>
    <row r="48" spans="2:9" ht="14" customHeight="1" x14ac:dyDescent="0.2">
      <c r="B48" s="10" t="s">
        <v>63</v>
      </c>
      <c r="C48" s="56">
        <v>2</v>
      </c>
      <c r="D48" s="56">
        <v>30530</v>
      </c>
      <c r="E48" s="56">
        <v>20272</v>
      </c>
      <c r="F48" s="56">
        <v>24921</v>
      </c>
      <c r="G48" s="56">
        <v>1025</v>
      </c>
    </row>
    <row r="49" spans="2:7" ht="14" customHeight="1" x14ac:dyDescent="0.2">
      <c r="B49" s="10" t="s">
        <v>69</v>
      </c>
      <c r="C49" s="56" t="s">
        <v>100</v>
      </c>
      <c r="D49" s="56">
        <v>918</v>
      </c>
      <c r="E49" s="56">
        <v>1100</v>
      </c>
      <c r="F49" s="56">
        <v>1306</v>
      </c>
      <c r="G49" s="56">
        <v>26</v>
      </c>
    </row>
    <row r="50" spans="2:7" ht="14" customHeight="1" x14ac:dyDescent="0.2">
      <c r="B50" s="10" t="s">
        <v>64</v>
      </c>
      <c r="C50" s="56" t="s">
        <v>100</v>
      </c>
      <c r="D50" s="56">
        <v>3345</v>
      </c>
      <c r="E50" s="56">
        <v>5137</v>
      </c>
      <c r="F50" s="56">
        <v>6526</v>
      </c>
      <c r="G50" s="56">
        <v>237</v>
      </c>
    </row>
    <row r="51" spans="2:7" ht="14" customHeight="1" x14ac:dyDescent="0.2">
      <c r="B51" s="10" t="s">
        <v>65</v>
      </c>
      <c r="C51" s="56">
        <v>3</v>
      </c>
      <c r="D51" s="56">
        <v>26154</v>
      </c>
      <c r="E51" s="56">
        <v>27483</v>
      </c>
      <c r="F51" s="56">
        <v>33592</v>
      </c>
      <c r="G51" s="56">
        <v>895</v>
      </c>
    </row>
    <row r="52" spans="2:7" ht="14" customHeight="1" x14ac:dyDescent="0.2">
      <c r="B52" s="10" t="s">
        <v>66</v>
      </c>
      <c r="C52" s="56" t="s">
        <v>100</v>
      </c>
      <c r="D52" s="56">
        <v>2190</v>
      </c>
      <c r="E52" s="56">
        <v>1675</v>
      </c>
      <c r="F52" s="56">
        <v>1652</v>
      </c>
      <c r="G52" s="56">
        <v>48</v>
      </c>
    </row>
    <row r="53" spans="2:7" ht="14" customHeight="1" x14ac:dyDescent="0.2">
      <c r="B53" s="10" t="s">
        <v>67</v>
      </c>
      <c r="C53" s="56">
        <v>1</v>
      </c>
      <c r="D53" s="56">
        <v>3663</v>
      </c>
      <c r="E53" s="56">
        <v>4283</v>
      </c>
      <c r="F53" s="56">
        <v>6106</v>
      </c>
      <c r="G53" s="56">
        <v>195</v>
      </c>
    </row>
    <row r="54" spans="2:7" ht="14" customHeight="1" x14ac:dyDescent="0.2">
      <c r="B54" s="86" t="s">
        <v>68</v>
      </c>
      <c r="C54" s="46" t="s">
        <v>100</v>
      </c>
      <c r="D54" s="46">
        <v>1</v>
      </c>
      <c r="E54" s="46">
        <v>1</v>
      </c>
      <c r="F54" s="46">
        <v>6</v>
      </c>
      <c r="G54" s="46">
        <v>3</v>
      </c>
    </row>
    <row r="55" spans="2:7" ht="3.75" customHeight="1" x14ac:dyDescent="0.2"/>
    <row r="56" spans="2:7" x14ac:dyDescent="0.2">
      <c r="B56" s="33" t="s">
        <v>116</v>
      </c>
    </row>
  </sheetData>
  <mergeCells count="7">
    <mergeCell ref="B2:G2"/>
    <mergeCell ref="B3:G3"/>
    <mergeCell ref="C5:C6"/>
    <mergeCell ref="D5:D6"/>
    <mergeCell ref="E5:E6"/>
    <mergeCell ref="F5:F6"/>
    <mergeCell ref="G5:G6"/>
  </mergeCells>
  <printOptions horizontalCentered="1"/>
  <pageMargins left="0.15748031496062992" right="0.15748031496062992" top="0.98425196850393704" bottom="0.19685039370078741" header="0.51181102362204722" footer="0.27559055118110237"/>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56"/>
  <sheetViews>
    <sheetView workbookViewId="0"/>
  </sheetViews>
  <sheetFormatPr defaultColWidth="9.1796875" defaultRowHeight="10" outlineLevelRow="1" x14ac:dyDescent="0.2"/>
  <cols>
    <col min="1" max="1" width="2.81640625" style="10" customWidth="1"/>
    <col min="2" max="2" width="62.81640625" style="10" customWidth="1"/>
    <col min="3" max="6" width="10" style="11" customWidth="1"/>
    <col min="7" max="7" width="10" style="10" customWidth="1"/>
    <col min="8" max="204" width="9.1796875" style="10"/>
    <col min="205" max="205" width="51.1796875" style="10" customWidth="1"/>
    <col min="206" max="213" width="9.81640625" style="10" customWidth="1"/>
    <col min="214" max="460" width="9.1796875" style="10"/>
    <col min="461" max="461" width="51.1796875" style="10" customWidth="1"/>
    <col min="462" max="469" width="9.81640625" style="10" customWidth="1"/>
    <col min="470" max="716" width="9.1796875" style="10"/>
    <col min="717" max="717" width="51.1796875" style="10" customWidth="1"/>
    <col min="718" max="725" width="9.81640625" style="10" customWidth="1"/>
    <col min="726" max="972" width="9.1796875" style="10"/>
    <col min="973" max="973" width="51.1796875" style="10" customWidth="1"/>
    <col min="974" max="981" width="9.81640625" style="10" customWidth="1"/>
    <col min="982" max="1228" width="9.1796875" style="10"/>
    <col min="1229" max="1229" width="51.1796875" style="10" customWidth="1"/>
    <col min="1230" max="1237" width="9.81640625" style="10" customWidth="1"/>
    <col min="1238" max="1484" width="9.1796875" style="10"/>
    <col min="1485" max="1485" width="51.1796875" style="10" customWidth="1"/>
    <col min="1486" max="1493" width="9.81640625" style="10" customWidth="1"/>
    <col min="1494" max="1740" width="9.1796875" style="10"/>
    <col min="1741" max="1741" width="51.1796875" style="10" customWidth="1"/>
    <col min="1742" max="1749" width="9.81640625" style="10" customWidth="1"/>
    <col min="1750" max="1996" width="9.1796875" style="10"/>
    <col min="1997" max="1997" width="51.1796875" style="10" customWidth="1"/>
    <col min="1998" max="2005" width="9.81640625" style="10" customWidth="1"/>
    <col min="2006" max="2252" width="9.1796875" style="10"/>
    <col min="2253" max="2253" width="51.1796875" style="10" customWidth="1"/>
    <col min="2254" max="2261" width="9.81640625" style="10" customWidth="1"/>
    <col min="2262" max="2508" width="9.1796875" style="10"/>
    <col min="2509" max="2509" width="51.1796875" style="10" customWidth="1"/>
    <col min="2510" max="2517" width="9.81640625" style="10" customWidth="1"/>
    <col min="2518" max="2764" width="9.1796875" style="10"/>
    <col min="2765" max="2765" width="51.1796875" style="10" customWidth="1"/>
    <col min="2766" max="2773" width="9.81640625" style="10" customWidth="1"/>
    <col min="2774" max="3020" width="9.1796875" style="10"/>
    <col min="3021" max="3021" width="51.1796875" style="10" customWidth="1"/>
    <col min="3022" max="3029" width="9.81640625" style="10" customWidth="1"/>
    <col min="3030" max="3276" width="9.1796875" style="10"/>
    <col min="3277" max="3277" width="51.1796875" style="10" customWidth="1"/>
    <col min="3278" max="3285" width="9.81640625" style="10" customWidth="1"/>
    <col min="3286" max="3532" width="9.1796875" style="10"/>
    <col min="3533" max="3533" width="51.1796875" style="10" customWidth="1"/>
    <col min="3534" max="3541" width="9.81640625" style="10" customWidth="1"/>
    <col min="3542" max="3788" width="9.1796875" style="10"/>
    <col min="3789" max="3789" width="51.1796875" style="10" customWidth="1"/>
    <col min="3790" max="3797" width="9.81640625" style="10" customWidth="1"/>
    <col min="3798" max="4044" width="9.1796875" style="10"/>
    <col min="4045" max="4045" width="51.1796875" style="10" customWidth="1"/>
    <col min="4046" max="4053" width="9.81640625" style="10" customWidth="1"/>
    <col min="4054" max="4300" width="9.1796875" style="10"/>
    <col min="4301" max="4301" width="51.1796875" style="10" customWidth="1"/>
    <col min="4302" max="4309" width="9.81640625" style="10" customWidth="1"/>
    <col min="4310" max="4556" width="9.1796875" style="10"/>
    <col min="4557" max="4557" width="51.1796875" style="10" customWidth="1"/>
    <col min="4558" max="4565" width="9.81640625" style="10" customWidth="1"/>
    <col min="4566" max="4812" width="9.1796875" style="10"/>
    <col min="4813" max="4813" width="51.1796875" style="10" customWidth="1"/>
    <col min="4814" max="4821" width="9.81640625" style="10" customWidth="1"/>
    <col min="4822" max="5068" width="9.1796875" style="10"/>
    <col min="5069" max="5069" width="51.1796875" style="10" customWidth="1"/>
    <col min="5070" max="5077" width="9.81640625" style="10" customWidth="1"/>
    <col min="5078" max="5324" width="9.1796875" style="10"/>
    <col min="5325" max="5325" width="51.1796875" style="10" customWidth="1"/>
    <col min="5326" max="5333" width="9.81640625" style="10" customWidth="1"/>
    <col min="5334" max="5580" width="9.1796875" style="10"/>
    <col min="5581" max="5581" width="51.1796875" style="10" customWidth="1"/>
    <col min="5582" max="5589" width="9.81640625" style="10" customWidth="1"/>
    <col min="5590" max="5836" width="9.1796875" style="10"/>
    <col min="5837" max="5837" width="51.1796875" style="10" customWidth="1"/>
    <col min="5838" max="5845" width="9.81640625" style="10" customWidth="1"/>
    <col min="5846" max="6092" width="9.1796875" style="10"/>
    <col min="6093" max="6093" width="51.1796875" style="10" customWidth="1"/>
    <col min="6094" max="6101" width="9.81640625" style="10" customWidth="1"/>
    <col min="6102" max="6348" width="9.1796875" style="10"/>
    <col min="6349" max="6349" width="51.1796875" style="10" customWidth="1"/>
    <col min="6350" max="6357" width="9.81640625" style="10" customWidth="1"/>
    <col min="6358" max="6604" width="9.1796875" style="10"/>
    <col min="6605" max="6605" width="51.1796875" style="10" customWidth="1"/>
    <col min="6606" max="6613" width="9.81640625" style="10" customWidth="1"/>
    <col min="6614" max="6860" width="9.1796875" style="10"/>
    <col min="6861" max="6861" width="51.1796875" style="10" customWidth="1"/>
    <col min="6862" max="6869" width="9.81640625" style="10" customWidth="1"/>
    <col min="6870" max="7116" width="9.1796875" style="10"/>
    <col min="7117" max="7117" width="51.1796875" style="10" customWidth="1"/>
    <col min="7118" max="7125" width="9.81640625" style="10" customWidth="1"/>
    <col min="7126" max="7372" width="9.1796875" style="10"/>
    <col min="7373" max="7373" width="51.1796875" style="10" customWidth="1"/>
    <col min="7374" max="7381" width="9.81640625" style="10" customWidth="1"/>
    <col min="7382" max="7628" width="9.1796875" style="10"/>
    <col min="7629" max="7629" width="51.1796875" style="10" customWidth="1"/>
    <col min="7630" max="7637" width="9.81640625" style="10" customWidth="1"/>
    <col min="7638" max="7884" width="9.1796875" style="10"/>
    <col min="7885" max="7885" width="51.1796875" style="10" customWidth="1"/>
    <col min="7886" max="7893" width="9.81640625" style="10" customWidth="1"/>
    <col min="7894" max="8140" width="9.1796875" style="10"/>
    <col min="8141" max="8141" width="51.1796875" style="10" customWidth="1"/>
    <col min="8142" max="8149" width="9.81640625" style="10" customWidth="1"/>
    <col min="8150" max="8396" width="9.1796875" style="10"/>
    <col min="8397" max="8397" width="51.1796875" style="10" customWidth="1"/>
    <col min="8398" max="8405" width="9.81640625" style="10" customWidth="1"/>
    <col min="8406" max="8652" width="9.1796875" style="10"/>
    <col min="8653" max="8653" width="51.1796875" style="10" customWidth="1"/>
    <col min="8654" max="8661" width="9.81640625" style="10" customWidth="1"/>
    <col min="8662" max="8908" width="9.1796875" style="10"/>
    <col min="8909" max="8909" width="51.1796875" style="10" customWidth="1"/>
    <col min="8910" max="8917" width="9.81640625" style="10" customWidth="1"/>
    <col min="8918" max="9164" width="9.1796875" style="10"/>
    <col min="9165" max="9165" width="51.1796875" style="10" customWidth="1"/>
    <col min="9166" max="9173" width="9.81640625" style="10" customWidth="1"/>
    <col min="9174" max="9420" width="9.1796875" style="10"/>
    <col min="9421" max="9421" width="51.1796875" style="10" customWidth="1"/>
    <col min="9422" max="9429" width="9.81640625" style="10" customWidth="1"/>
    <col min="9430" max="9676" width="9.1796875" style="10"/>
    <col min="9677" max="9677" width="51.1796875" style="10" customWidth="1"/>
    <col min="9678" max="9685" width="9.81640625" style="10" customWidth="1"/>
    <col min="9686" max="9932" width="9.1796875" style="10"/>
    <col min="9933" max="9933" width="51.1796875" style="10" customWidth="1"/>
    <col min="9934" max="9941" width="9.81640625" style="10" customWidth="1"/>
    <col min="9942" max="10188" width="9.1796875" style="10"/>
    <col min="10189" max="10189" width="51.1796875" style="10" customWidth="1"/>
    <col min="10190" max="10197" width="9.81640625" style="10" customWidth="1"/>
    <col min="10198" max="10444" width="9.1796875" style="10"/>
    <col min="10445" max="10445" width="51.1796875" style="10" customWidth="1"/>
    <col min="10446" max="10453" width="9.81640625" style="10" customWidth="1"/>
    <col min="10454" max="10700" width="9.1796875" style="10"/>
    <col min="10701" max="10701" width="51.1796875" style="10" customWidth="1"/>
    <col min="10702" max="10709" width="9.81640625" style="10" customWidth="1"/>
    <col min="10710" max="10956" width="9.1796875" style="10"/>
    <col min="10957" max="10957" width="51.1796875" style="10" customWidth="1"/>
    <col min="10958" max="10965" width="9.81640625" style="10" customWidth="1"/>
    <col min="10966" max="11212" width="9.1796875" style="10"/>
    <col min="11213" max="11213" width="51.1796875" style="10" customWidth="1"/>
    <col min="11214" max="11221" width="9.81640625" style="10" customWidth="1"/>
    <col min="11222" max="11468" width="9.1796875" style="10"/>
    <col min="11469" max="11469" width="51.1796875" style="10" customWidth="1"/>
    <col min="11470" max="11477" width="9.81640625" style="10" customWidth="1"/>
    <col min="11478" max="11724" width="9.1796875" style="10"/>
    <col min="11725" max="11725" width="51.1796875" style="10" customWidth="1"/>
    <col min="11726" max="11733" width="9.81640625" style="10" customWidth="1"/>
    <col min="11734" max="11980" width="9.1796875" style="10"/>
    <col min="11981" max="11981" width="51.1796875" style="10" customWidth="1"/>
    <col min="11982" max="11989" width="9.81640625" style="10" customWidth="1"/>
    <col min="11990" max="12236" width="9.1796875" style="10"/>
    <col min="12237" max="12237" width="51.1796875" style="10" customWidth="1"/>
    <col min="12238" max="12245" width="9.81640625" style="10" customWidth="1"/>
    <col min="12246" max="12492" width="9.1796875" style="10"/>
    <col min="12493" max="12493" width="51.1796875" style="10" customWidth="1"/>
    <col min="12494" max="12501" width="9.81640625" style="10" customWidth="1"/>
    <col min="12502" max="12748" width="9.1796875" style="10"/>
    <col min="12749" max="12749" width="51.1796875" style="10" customWidth="1"/>
    <col min="12750" max="12757" width="9.81640625" style="10" customWidth="1"/>
    <col min="12758" max="13004" width="9.1796875" style="10"/>
    <col min="13005" max="13005" width="51.1796875" style="10" customWidth="1"/>
    <col min="13006" max="13013" width="9.81640625" style="10" customWidth="1"/>
    <col min="13014" max="13260" width="9.1796875" style="10"/>
    <col min="13261" max="13261" width="51.1796875" style="10" customWidth="1"/>
    <col min="13262" max="13269" width="9.81640625" style="10" customWidth="1"/>
    <col min="13270" max="13516" width="9.1796875" style="10"/>
    <col min="13517" max="13517" width="51.1796875" style="10" customWidth="1"/>
    <col min="13518" max="13525" width="9.81640625" style="10" customWidth="1"/>
    <col min="13526" max="13772" width="9.1796875" style="10"/>
    <col min="13773" max="13773" width="51.1796875" style="10" customWidth="1"/>
    <col min="13774" max="13781" width="9.81640625" style="10" customWidth="1"/>
    <col min="13782" max="14028" width="9.1796875" style="10"/>
    <col min="14029" max="14029" width="51.1796875" style="10" customWidth="1"/>
    <col min="14030" max="14037" width="9.81640625" style="10" customWidth="1"/>
    <col min="14038" max="14284" width="9.1796875" style="10"/>
    <col min="14285" max="14285" width="51.1796875" style="10" customWidth="1"/>
    <col min="14286" max="14293" width="9.81640625" style="10" customWidth="1"/>
    <col min="14294" max="14540" width="9.1796875" style="10"/>
    <col min="14541" max="14541" width="51.1796875" style="10" customWidth="1"/>
    <col min="14542" max="14549" width="9.81640625" style="10" customWidth="1"/>
    <col min="14550" max="14796" width="9.1796875" style="10"/>
    <col min="14797" max="14797" width="51.1796875" style="10" customWidth="1"/>
    <col min="14798" max="14805" width="9.81640625" style="10" customWidth="1"/>
    <col min="14806" max="15052" width="9.1796875" style="10"/>
    <col min="15053" max="15053" width="51.1796875" style="10" customWidth="1"/>
    <col min="15054" max="15061" width="9.81640625" style="10" customWidth="1"/>
    <col min="15062" max="15308" width="9.1796875" style="10"/>
    <col min="15309" max="15309" width="51.1796875" style="10" customWidth="1"/>
    <col min="15310" max="15317" width="9.81640625" style="10" customWidth="1"/>
    <col min="15318" max="15564" width="9.1796875" style="10"/>
    <col min="15565" max="15565" width="51.1796875" style="10" customWidth="1"/>
    <col min="15566" max="15573" width="9.81640625" style="10" customWidth="1"/>
    <col min="15574" max="15820" width="9.1796875" style="10"/>
    <col min="15821" max="15821" width="51.1796875" style="10" customWidth="1"/>
    <col min="15822" max="15829" width="9.81640625" style="10" customWidth="1"/>
    <col min="15830" max="16076" width="9.1796875" style="10"/>
    <col min="16077" max="16077" width="51.1796875" style="10" customWidth="1"/>
    <col min="16078" max="16085" width="9.81640625" style="10" customWidth="1"/>
    <col min="16086" max="16384" width="9.1796875" style="10"/>
  </cols>
  <sheetData>
    <row r="1" spans="2:9" s="1" customFormat="1" ht="14" x14ac:dyDescent="0.3">
      <c r="B1" s="40"/>
      <c r="C1" s="41"/>
      <c r="D1" s="42"/>
      <c r="G1" s="36" t="s">
        <v>203</v>
      </c>
    </row>
    <row r="2" spans="2:9" s="1" customFormat="1" ht="12.5" x14ac:dyDescent="0.3">
      <c r="B2" s="181" t="s">
        <v>204</v>
      </c>
      <c r="C2" s="181"/>
      <c r="D2" s="181"/>
      <c r="E2" s="181"/>
      <c r="F2" s="181"/>
      <c r="G2" s="181"/>
    </row>
    <row r="3" spans="2:9" s="1" customFormat="1" ht="12.5" x14ac:dyDescent="0.3">
      <c r="B3" s="182">
        <v>2021</v>
      </c>
      <c r="C3" s="182"/>
      <c r="D3" s="182"/>
      <c r="E3" s="182"/>
      <c r="F3" s="182"/>
      <c r="G3" s="182"/>
    </row>
    <row r="4" spans="2:9" x14ac:dyDescent="0.2">
      <c r="B4" s="10" t="s">
        <v>115</v>
      </c>
    </row>
    <row r="5" spans="2:9" ht="10.5" x14ac:dyDescent="0.2">
      <c r="B5" s="37" t="s">
        <v>16</v>
      </c>
      <c r="C5" s="183" t="s">
        <v>18</v>
      </c>
      <c r="D5" s="183" t="s">
        <v>231</v>
      </c>
      <c r="E5" s="183" t="s">
        <v>232</v>
      </c>
      <c r="F5" s="183" t="s">
        <v>233</v>
      </c>
      <c r="G5" s="183" t="s">
        <v>17</v>
      </c>
    </row>
    <row r="6" spans="2:9" ht="10.5" x14ac:dyDescent="0.25">
      <c r="B6" s="43" t="s">
        <v>46</v>
      </c>
      <c r="C6" s="185"/>
      <c r="D6" s="185" t="s">
        <v>19</v>
      </c>
      <c r="E6" s="185" t="s">
        <v>20</v>
      </c>
      <c r="F6" s="185" t="s">
        <v>21</v>
      </c>
      <c r="G6" s="185" t="s">
        <v>17</v>
      </c>
    </row>
    <row r="7" spans="2:9" ht="14" customHeight="1" x14ac:dyDescent="0.25">
      <c r="B7" s="40" t="s">
        <v>0</v>
      </c>
      <c r="C7" s="64">
        <f>+'Q27'!C7/'Q4'!D7*100</f>
        <v>23.81432896064581</v>
      </c>
      <c r="D7" s="64">
        <f>+'Q27'!D7/'Q4'!E7*100</f>
        <v>38.266760397258167</v>
      </c>
      <c r="E7" s="64">
        <f>+'Q27'!E7/'Q4'!F7*100</f>
        <v>37.735961556026915</v>
      </c>
      <c r="F7" s="64">
        <f>+'Q27'!F7/'Q4'!G7*100</f>
        <v>32.867855610327901</v>
      </c>
      <c r="G7" s="64">
        <f>+'Q27'!G7/'Q4'!H7*100</f>
        <v>18.415486186782896</v>
      </c>
    </row>
    <row r="8" spans="2:9" ht="14" customHeight="1" x14ac:dyDescent="0.2">
      <c r="B8" s="10" t="s">
        <v>53</v>
      </c>
      <c r="C8" s="137" t="s">
        <v>100</v>
      </c>
      <c r="D8" s="31">
        <f>+'Q27'!D8/'Q4'!E8*100</f>
        <v>19.731204618229377</v>
      </c>
      <c r="E8" s="31">
        <f>+'Q27'!E8/'Q4'!F8*100</f>
        <v>20.014360078980435</v>
      </c>
      <c r="F8" s="31">
        <f>+'Q27'!F8/'Q4'!G8*100</f>
        <v>15.055762081784389</v>
      </c>
      <c r="G8" s="31">
        <f>+'Q27'!G8/'Q4'!H8*100</f>
        <v>8.0564406008192986</v>
      </c>
    </row>
    <row r="9" spans="2:9" ht="14" customHeight="1" x14ac:dyDescent="0.2">
      <c r="B9" s="10" t="s">
        <v>47</v>
      </c>
      <c r="C9" s="137" t="s">
        <v>100</v>
      </c>
      <c r="D9" s="31">
        <f>+'Q27'!D9/'Q4'!E9*100</f>
        <v>53.470824949698191</v>
      </c>
      <c r="E9" s="31">
        <f>+'Q27'!E9/'Q4'!F9*100</f>
        <v>49.379139072847686</v>
      </c>
      <c r="F9" s="31">
        <f>+'Q27'!F9/'Q4'!G9*100</f>
        <v>36.457765667574932</v>
      </c>
      <c r="G9" s="31">
        <f>+'Q27'!G9/'Q4'!H9*100</f>
        <v>17.241379310344829</v>
      </c>
    </row>
    <row r="10" spans="2:9" ht="14" customHeight="1" x14ac:dyDescent="0.2">
      <c r="B10" s="10" t="s">
        <v>48</v>
      </c>
      <c r="C10" s="31">
        <f>+'Q27'!C10/'Q4'!D10*100</f>
        <v>18.947368421052634</v>
      </c>
      <c r="D10" s="31">
        <f>+'Q27'!D10/'Q4'!E10*100</f>
        <v>44.508479970899835</v>
      </c>
      <c r="E10" s="31">
        <f>+'Q27'!E10/'Q4'!F10*100</f>
        <v>43.058240582593513</v>
      </c>
      <c r="F10" s="31">
        <f>+'Q27'!F10/'Q4'!G10*100</f>
        <v>35.823602051449399</v>
      </c>
      <c r="G10" s="31">
        <f>+'Q27'!G10/'Q4'!H10*100</f>
        <v>22.438709677419354</v>
      </c>
    </row>
    <row r="11" spans="2:9" s="98" customFormat="1" ht="14" hidden="1" customHeight="1" outlineLevel="1" x14ac:dyDescent="0.35">
      <c r="B11" s="99" t="s">
        <v>290</v>
      </c>
      <c r="C11" s="113">
        <f>+'Q27'!C11/'Q4'!D11*100</f>
        <v>18.75</v>
      </c>
      <c r="D11" s="113">
        <f>+'Q27'!D11/'Q4'!E11*100</f>
        <v>46.434680831907805</v>
      </c>
      <c r="E11" s="113">
        <f>+'Q27'!E11/'Q4'!F11*100</f>
        <v>47.145385587863466</v>
      </c>
      <c r="F11" s="113">
        <f>+'Q27'!F11/'Q4'!G11*100</f>
        <v>41.641423703142749</v>
      </c>
      <c r="G11" s="113">
        <f>+'Q27'!G11/'Q4'!H11*100</f>
        <v>27.386541471048513</v>
      </c>
      <c r="H11" s="14"/>
      <c r="I11" s="14"/>
    </row>
    <row r="12" spans="2:9" s="98" customFormat="1" ht="14" hidden="1" customHeight="1" outlineLevel="1" x14ac:dyDescent="0.35">
      <c r="B12" s="99" t="s">
        <v>291</v>
      </c>
      <c r="C12" s="139" t="s">
        <v>100</v>
      </c>
      <c r="D12" s="113">
        <f>+'Q27'!D12/'Q4'!E12*100</f>
        <v>49.243126351560086</v>
      </c>
      <c r="E12" s="113">
        <f>+'Q27'!E12/'Q4'!F12*100</f>
        <v>58.838455032421763</v>
      </c>
      <c r="F12" s="113">
        <f>+'Q27'!F12/'Q4'!G12*100</f>
        <v>49.827705031013089</v>
      </c>
      <c r="G12" s="113">
        <f>+'Q27'!G12/'Q4'!H12*100</f>
        <v>20.52980132450331</v>
      </c>
      <c r="H12" s="14"/>
      <c r="I12" s="14"/>
    </row>
    <row r="13" spans="2:9" s="98" customFormat="1" ht="14" hidden="1" customHeight="1" outlineLevel="1" x14ac:dyDescent="0.35">
      <c r="B13" s="99" t="s">
        <v>292</v>
      </c>
      <c r="C13" s="139" t="s">
        <v>100</v>
      </c>
      <c r="D13" s="113">
        <f>+'Q27'!D13/'Q4'!E13*100</f>
        <v>93.137254901960787</v>
      </c>
      <c r="E13" s="113">
        <f>+'Q27'!E13/'Q4'!F13*100</f>
        <v>90.967741935483872</v>
      </c>
      <c r="F13" s="113">
        <f>+'Q27'!F13/'Q4'!G13*100</f>
        <v>91.34615384615384</v>
      </c>
      <c r="G13" s="139" t="s">
        <v>100</v>
      </c>
      <c r="H13" s="14"/>
      <c r="I13" s="14"/>
    </row>
    <row r="14" spans="2:9" s="98" customFormat="1" ht="14" hidden="1" customHeight="1" outlineLevel="1" x14ac:dyDescent="0.35">
      <c r="B14" s="99" t="s">
        <v>293</v>
      </c>
      <c r="C14" s="113">
        <f>+'Q27'!C14/'Q4'!D14*100</f>
        <v>16.666666666666664</v>
      </c>
      <c r="D14" s="113">
        <f>+'Q27'!D14/'Q4'!E14*100</f>
        <v>37.633517495395949</v>
      </c>
      <c r="E14" s="113">
        <f>+'Q27'!E14/'Q4'!F14*100</f>
        <v>34.473416864205895</v>
      </c>
      <c r="F14" s="113">
        <f>+'Q27'!F14/'Q4'!G14*100</f>
        <v>29.809881904358416</v>
      </c>
      <c r="G14" s="113">
        <f>+'Q27'!G14/'Q4'!H14*100</f>
        <v>19.428571428571427</v>
      </c>
      <c r="H14" s="14"/>
      <c r="I14" s="14"/>
    </row>
    <row r="15" spans="2:9" s="98" customFormat="1" ht="14" hidden="1" customHeight="1" outlineLevel="1" x14ac:dyDescent="0.35">
      <c r="B15" s="99" t="s">
        <v>294</v>
      </c>
      <c r="C15" s="113">
        <f>+'Q27'!C15/'Q4'!D15*100</f>
        <v>40</v>
      </c>
      <c r="D15" s="113">
        <f>+'Q27'!D15/'Q4'!E15*100</f>
        <v>26.413043478260867</v>
      </c>
      <c r="E15" s="113">
        <f>+'Q27'!E15/'Q4'!F15*100</f>
        <v>22.522411887510746</v>
      </c>
      <c r="F15" s="113">
        <f>+'Q27'!F15/'Q4'!G15*100</f>
        <v>19.941883653353084</v>
      </c>
      <c r="G15" s="113">
        <f>+'Q27'!G15/'Q4'!H15*100</f>
        <v>17.216981132075471</v>
      </c>
      <c r="H15" s="14"/>
      <c r="I15" s="14"/>
    </row>
    <row r="16" spans="2:9" s="98" customFormat="1" ht="14" hidden="1" customHeight="1" outlineLevel="1" x14ac:dyDescent="0.35">
      <c r="B16" s="99" t="s">
        <v>295</v>
      </c>
      <c r="C16" s="113">
        <f>+'Q27'!C16/'Q4'!D16*100</f>
        <v>15.384615384615385</v>
      </c>
      <c r="D16" s="113">
        <f>+'Q27'!D16/'Q4'!E16*100</f>
        <v>27.015643802647414</v>
      </c>
      <c r="E16" s="113">
        <f>+'Q27'!E16/'Q4'!F16*100</f>
        <v>21.061823262312259</v>
      </c>
      <c r="F16" s="113">
        <f>+'Q27'!F16/'Q4'!G16*100</f>
        <v>17.707659383865028</v>
      </c>
      <c r="G16" s="113">
        <f>+'Q27'!G16/'Q4'!H16*100</f>
        <v>14.367816091954023</v>
      </c>
      <c r="H16" s="14"/>
      <c r="I16" s="14"/>
    </row>
    <row r="17" spans="2:9" s="98" customFormat="1" ht="14" hidden="1" customHeight="1" outlineLevel="1" x14ac:dyDescent="0.35">
      <c r="B17" s="99" t="s">
        <v>296</v>
      </c>
      <c r="C17" s="139" t="s">
        <v>100</v>
      </c>
      <c r="D17" s="113">
        <f>+'Q27'!D17/'Q4'!E17*100</f>
        <v>36.008560727661852</v>
      </c>
      <c r="E17" s="113">
        <f>+'Q27'!E17/'Q4'!F17*100</f>
        <v>34.110247872734</v>
      </c>
      <c r="F17" s="113">
        <f>+'Q27'!F17/'Q4'!G17*100</f>
        <v>27.943730461965959</v>
      </c>
      <c r="G17" s="113">
        <f>+'Q27'!G17/'Q4'!H17*100</f>
        <v>17.777777777777779</v>
      </c>
      <c r="H17" s="14"/>
      <c r="I17" s="14"/>
    </row>
    <row r="18" spans="2:9" s="98" customFormat="1" ht="14" hidden="1" customHeight="1" outlineLevel="1" x14ac:dyDescent="0.35">
      <c r="B18" s="99" t="s">
        <v>297</v>
      </c>
      <c r="C18" s="139" t="s">
        <v>100</v>
      </c>
      <c r="D18" s="113">
        <f>+'Q27'!D18/'Q4'!E18*100</f>
        <v>56.064690026954182</v>
      </c>
      <c r="E18" s="113">
        <f>+'Q27'!E18/'Q4'!F18*100</f>
        <v>53.37672904800651</v>
      </c>
      <c r="F18" s="113">
        <f>+'Q27'!F18/'Q4'!G18*100</f>
        <v>48.479193879455124</v>
      </c>
      <c r="G18" s="113">
        <f>+'Q27'!G18/'Q4'!H18*100</f>
        <v>26.315789473684209</v>
      </c>
      <c r="H18" s="14"/>
      <c r="I18" s="14"/>
    </row>
    <row r="19" spans="2:9" s="98" customFormat="1" ht="14" hidden="1" customHeight="1" outlineLevel="1" x14ac:dyDescent="0.35">
      <c r="B19" s="99" t="s">
        <v>298</v>
      </c>
      <c r="C19" s="139" t="s">
        <v>100</v>
      </c>
      <c r="D19" s="113">
        <f>+'Q27'!D19/'Q4'!E19*100</f>
        <v>29.207516339869283</v>
      </c>
      <c r="E19" s="113">
        <f>+'Q27'!E19/'Q4'!F19*100</f>
        <v>34.097807757166947</v>
      </c>
      <c r="F19" s="113">
        <f>+'Q27'!F19/'Q4'!G19*100</f>
        <v>31.396761133603242</v>
      </c>
      <c r="G19" s="113">
        <f>+'Q27'!G19/'Q4'!H19*100</f>
        <v>12.949640287769784</v>
      </c>
      <c r="H19" s="14"/>
      <c r="I19" s="14"/>
    </row>
    <row r="20" spans="2:9" s="98" customFormat="1" ht="14" hidden="1" customHeight="1" outlineLevel="1" x14ac:dyDescent="0.35">
      <c r="B20" s="99" t="s">
        <v>299</v>
      </c>
      <c r="C20" s="139" t="s">
        <v>100</v>
      </c>
      <c r="D20" s="113">
        <f>+'Q27'!D20/'Q4'!E20*100</f>
        <v>70.068027210884352</v>
      </c>
      <c r="E20" s="113">
        <f>+'Q27'!E20/'Q4'!F20*100</f>
        <v>75.572519083969468</v>
      </c>
      <c r="F20" s="113">
        <f>+'Q27'!F20/'Q4'!G20*100</f>
        <v>67.891373801916927</v>
      </c>
      <c r="G20" s="113">
        <f>+'Q27'!G20/'Q4'!H20*100</f>
        <v>77.272727272727266</v>
      </c>
      <c r="H20" s="14"/>
      <c r="I20" s="14"/>
    </row>
    <row r="21" spans="2:9" s="98" customFormat="1" ht="14" hidden="1" customHeight="1" outlineLevel="1" x14ac:dyDescent="0.35">
      <c r="B21" s="99" t="s">
        <v>300</v>
      </c>
      <c r="C21" s="139" t="s">
        <v>100</v>
      </c>
      <c r="D21" s="113">
        <f>+'Q27'!D21/'Q4'!E21*100</f>
        <v>60.847953216374272</v>
      </c>
      <c r="E21" s="113">
        <f>+'Q27'!E21/'Q4'!F21*100</f>
        <v>63.313937378775286</v>
      </c>
      <c r="F21" s="113">
        <f>+'Q27'!F21/'Q4'!G21*100</f>
        <v>55.756867329047346</v>
      </c>
      <c r="G21" s="113">
        <f>+'Q27'!G21/'Q4'!H21*100</f>
        <v>44.705882352941181</v>
      </c>
      <c r="H21" s="14"/>
      <c r="I21" s="14"/>
    </row>
    <row r="22" spans="2:9" s="98" customFormat="1" ht="14" hidden="1" customHeight="1" outlineLevel="1" x14ac:dyDescent="0.35">
      <c r="B22" s="99" t="s">
        <v>301</v>
      </c>
      <c r="C22" s="139" t="s">
        <v>100</v>
      </c>
      <c r="D22" s="113">
        <f>+'Q27'!D22/'Q4'!E22*100</f>
        <v>78.018741633199468</v>
      </c>
      <c r="E22" s="113">
        <f>+'Q27'!E22/'Q4'!F22*100</f>
        <v>76.19047619047619</v>
      </c>
      <c r="F22" s="113">
        <f>+'Q27'!F22/'Q4'!G22*100</f>
        <v>74.189321978381912</v>
      </c>
      <c r="G22" s="113">
        <f>+'Q27'!G22/'Q4'!H22*100</f>
        <v>53.448275862068961</v>
      </c>
      <c r="H22" s="14"/>
      <c r="I22" s="14"/>
    </row>
    <row r="23" spans="2:9" s="98" customFormat="1" ht="14" hidden="1" customHeight="1" outlineLevel="1" x14ac:dyDescent="0.35">
      <c r="B23" s="99" t="s">
        <v>302</v>
      </c>
      <c r="C23" s="113">
        <f>+'Q27'!C23/'Q4'!D23*100</f>
        <v>33.333333333333329</v>
      </c>
      <c r="D23" s="113">
        <f>+'Q27'!D23/'Q4'!E23*100</f>
        <v>63.672471738466243</v>
      </c>
      <c r="E23" s="113">
        <f>+'Q27'!E23/'Q4'!F23*100</f>
        <v>66.1374435044617</v>
      </c>
      <c r="F23" s="113">
        <f>+'Q27'!F23/'Q4'!G23*100</f>
        <v>55.514123240421362</v>
      </c>
      <c r="G23" s="113">
        <f>+'Q27'!G23/'Q4'!H23*100</f>
        <v>25.97402597402597</v>
      </c>
      <c r="H23" s="14"/>
      <c r="I23" s="14"/>
    </row>
    <row r="24" spans="2:9" s="98" customFormat="1" ht="14" hidden="1" customHeight="1" outlineLevel="1" x14ac:dyDescent="0.35">
      <c r="B24" s="99" t="s">
        <v>303</v>
      </c>
      <c r="C24" s="113">
        <f>+'Q27'!C24/'Q4'!D24*100</f>
        <v>25</v>
      </c>
      <c r="D24" s="113">
        <f>+'Q27'!D24/'Q4'!E24*100</f>
        <v>36.9973474801061</v>
      </c>
      <c r="E24" s="113">
        <f>+'Q27'!E24/'Q4'!F24*100</f>
        <v>36.925434116445352</v>
      </c>
      <c r="F24" s="113">
        <f>+'Q27'!F24/'Q4'!G24*100</f>
        <v>31.803696622052264</v>
      </c>
      <c r="G24" s="113">
        <f>+'Q27'!G24/'Q4'!H24*100</f>
        <v>21.67577413479053</v>
      </c>
      <c r="H24" s="14"/>
      <c r="I24" s="14"/>
    </row>
    <row r="25" spans="2:9" s="98" customFormat="1" ht="14" hidden="1" customHeight="1" outlineLevel="1" x14ac:dyDescent="0.35">
      <c r="B25" s="99" t="s">
        <v>304</v>
      </c>
      <c r="C25" s="139" t="s">
        <v>100</v>
      </c>
      <c r="D25" s="113">
        <f>+'Q27'!D25/'Q4'!E25*100</f>
        <v>61.768268066209117</v>
      </c>
      <c r="E25" s="113">
        <f>+'Q27'!E25/'Q4'!F25*100</f>
        <v>59.480626545754319</v>
      </c>
      <c r="F25" s="113">
        <f>+'Q27'!F25/'Q4'!G25*100</f>
        <v>49.478504197405243</v>
      </c>
      <c r="G25" s="113">
        <f>+'Q27'!G25/'Q4'!H25*100</f>
        <v>27.472527472527474</v>
      </c>
      <c r="H25" s="14"/>
      <c r="I25" s="14"/>
    </row>
    <row r="26" spans="2:9" s="98" customFormat="1" ht="14" hidden="1" customHeight="1" outlineLevel="1" x14ac:dyDescent="0.35">
      <c r="B26" s="99" t="s">
        <v>305</v>
      </c>
      <c r="C26" s="113">
        <f>+'Q27'!C26/'Q4'!D26*100</f>
        <v>20</v>
      </c>
      <c r="D26" s="113">
        <f>+'Q27'!D26/'Q4'!E26*100</f>
        <v>38.044676767264264</v>
      </c>
      <c r="E26" s="113">
        <f>+'Q27'!E26/'Q4'!F26*100</f>
        <v>36.233002218150254</v>
      </c>
      <c r="F26" s="113">
        <f>+'Q27'!F26/'Q4'!G26*100</f>
        <v>31.200315353787527</v>
      </c>
      <c r="G26" s="113">
        <f>+'Q27'!G26/'Q4'!H26*100</f>
        <v>19.408945686900957</v>
      </c>
      <c r="H26" s="14"/>
      <c r="I26" s="14"/>
    </row>
    <row r="27" spans="2:9" s="98" customFormat="1" ht="14" hidden="1" customHeight="1" outlineLevel="1" x14ac:dyDescent="0.35">
      <c r="B27" s="99" t="s">
        <v>306</v>
      </c>
      <c r="C27" s="139" t="s">
        <v>100</v>
      </c>
      <c r="D27" s="113">
        <f>+'Q27'!D27/'Q4'!E27*100</f>
        <v>63.757771125949802</v>
      </c>
      <c r="E27" s="113">
        <f>+'Q27'!E27/'Q4'!F27*100</f>
        <v>68.457255158860136</v>
      </c>
      <c r="F27" s="113">
        <f>+'Q27'!F27/'Q4'!G27*100</f>
        <v>66.487762988407042</v>
      </c>
      <c r="G27" s="113">
        <f>+'Q27'!G27/'Q4'!H27*100</f>
        <v>40.816326530612244</v>
      </c>
      <c r="H27" s="14"/>
      <c r="I27" s="14"/>
    </row>
    <row r="28" spans="2:9" s="98" customFormat="1" ht="14" hidden="1" customHeight="1" outlineLevel="1" x14ac:dyDescent="0.35">
      <c r="B28" s="99" t="s">
        <v>307</v>
      </c>
      <c r="C28" s="139" t="s">
        <v>100</v>
      </c>
      <c r="D28" s="113">
        <f>+'Q27'!D28/'Q4'!E28*100</f>
        <v>65.535055350553506</v>
      </c>
      <c r="E28" s="113">
        <f>+'Q27'!E28/'Q4'!F28*100</f>
        <v>61.166538756715269</v>
      </c>
      <c r="F28" s="113">
        <f>+'Q27'!F28/'Q4'!G28*100</f>
        <v>55.148317170564745</v>
      </c>
      <c r="G28" s="113">
        <f>+'Q27'!G28/'Q4'!H28*100</f>
        <v>35.57692307692308</v>
      </c>
      <c r="H28" s="14"/>
      <c r="I28" s="14"/>
    </row>
    <row r="29" spans="2:9" s="98" customFormat="1" ht="14" hidden="1" customHeight="1" outlineLevel="1" x14ac:dyDescent="0.35">
      <c r="B29" s="99" t="s">
        <v>308</v>
      </c>
      <c r="C29" s="113">
        <f>+'Q27'!C29/'Q4'!D29*100</f>
        <v>57.142857142857139</v>
      </c>
      <c r="D29" s="113">
        <f>+'Q27'!D29/'Q4'!E29*100</f>
        <v>48.921156194870399</v>
      </c>
      <c r="E29" s="113">
        <f>+'Q27'!E29/'Q4'!F29*100</f>
        <v>43.787575150300597</v>
      </c>
      <c r="F29" s="113">
        <f>+'Q27'!F29/'Q4'!G29*100</f>
        <v>36.582958657747561</v>
      </c>
      <c r="G29" s="113">
        <f>+'Q27'!G29/'Q4'!H29*100</f>
        <v>20.665083135391924</v>
      </c>
      <c r="H29" s="14"/>
      <c r="I29" s="14"/>
    </row>
    <row r="30" spans="2:9" s="98" customFormat="1" ht="14" hidden="1" customHeight="1" outlineLevel="1" x14ac:dyDescent="0.35">
      <c r="B30" s="99" t="s">
        <v>309</v>
      </c>
      <c r="C30" s="139" t="s">
        <v>100</v>
      </c>
      <c r="D30" s="113">
        <f>+'Q27'!D30/'Q4'!E30*100</f>
        <v>61.829603455045145</v>
      </c>
      <c r="E30" s="113">
        <f>+'Q27'!E30/'Q4'!F30*100</f>
        <v>61.935306515165401</v>
      </c>
      <c r="F30" s="113">
        <f>+'Q27'!F30/'Q4'!G30*100</f>
        <v>62.789142933547268</v>
      </c>
      <c r="G30" s="113">
        <f>+'Q27'!G30/'Q4'!H30*100</f>
        <v>29.411764705882355</v>
      </c>
      <c r="H30" s="14"/>
      <c r="I30" s="14"/>
    </row>
    <row r="31" spans="2:9" s="98" customFormat="1" ht="14" hidden="1" customHeight="1" outlineLevel="1" x14ac:dyDescent="0.35">
      <c r="B31" s="99" t="s">
        <v>310</v>
      </c>
      <c r="C31" s="139" t="s">
        <v>100</v>
      </c>
      <c r="D31" s="113">
        <f>+'Q27'!D31/'Q4'!E31*100</f>
        <v>54.359780047132759</v>
      </c>
      <c r="E31" s="113">
        <f>+'Q27'!E31/'Q4'!F31*100</f>
        <v>49.002100840336134</v>
      </c>
      <c r="F31" s="113">
        <f>+'Q27'!F31/'Q4'!G31*100</f>
        <v>41.363373772385906</v>
      </c>
      <c r="G31" s="113">
        <f>+'Q27'!G31/'Q4'!H31*100</f>
        <v>12.727272727272727</v>
      </c>
      <c r="H31" s="14"/>
      <c r="I31" s="14"/>
    </row>
    <row r="32" spans="2:9" s="98" customFormat="1" ht="14" hidden="1" customHeight="1" outlineLevel="1" x14ac:dyDescent="0.35">
      <c r="B32" s="99" t="s">
        <v>311</v>
      </c>
      <c r="C32" s="139" t="s">
        <v>100</v>
      </c>
      <c r="D32" s="113">
        <f>+'Q27'!D32/'Q4'!E32*100</f>
        <v>34.923273657289002</v>
      </c>
      <c r="E32" s="113">
        <f>+'Q27'!E32/'Q4'!F32*100</f>
        <v>30.379358009522345</v>
      </c>
      <c r="F32" s="113">
        <f>+'Q27'!F32/'Q4'!G32*100</f>
        <v>24.869911233547597</v>
      </c>
      <c r="G32" s="113">
        <f>+'Q27'!G32/'Q4'!H32*100</f>
        <v>15.456674473067917</v>
      </c>
      <c r="H32" s="14"/>
      <c r="I32" s="14"/>
    </row>
    <row r="33" spans="2:9" s="98" customFormat="1" ht="14" hidden="1" customHeight="1" outlineLevel="1" x14ac:dyDescent="0.35">
      <c r="B33" s="99" t="s">
        <v>312</v>
      </c>
      <c r="C33" s="139" t="s">
        <v>100</v>
      </c>
      <c r="D33" s="113">
        <f>+'Q27'!D33/'Q4'!E33*100</f>
        <v>32.411067193675891</v>
      </c>
      <c r="E33" s="113">
        <f>+'Q27'!E33/'Q4'!F33*100</f>
        <v>32.904971254649986</v>
      </c>
      <c r="F33" s="113">
        <f>+'Q27'!F33/'Q4'!G33*100</f>
        <v>27.939464493597203</v>
      </c>
      <c r="G33" s="113">
        <f>+'Q27'!G33/'Q4'!H33*100</f>
        <v>12.925170068027212</v>
      </c>
      <c r="H33" s="14"/>
      <c r="I33" s="14"/>
    </row>
    <row r="34" spans="2:9" s="98" customFormat="1" ht="14" hidden="1" customHeight="1" outlineLevel="1" x14ac:dyDescent="0.35">
      <c r="B34" s="99" t="s">
        <v>313</v>
      </c>
      <c r="C34" s="139" t="s">
        <v>100</v>
      </c>
      <c r="D34" s="113">
        <f>+'Q27'!D34/'Q4'!E34*100</f>
        <v>36.849056603773583</v>
      </c>
      <c r="E34" s="113">
        <f>+'Q27'!E34/'Q4'!F34*100</f>
        <v>41.555395164200647</v>
      </c>
      <c r="F34" s="113">
        <f>+'Q27'!F34/'Q4'!G34*100</f>
        <v>35.050088391278727</v>
      </c>
      <c r="G34" s="113">
        <f>+'Q27'!G34/'Q4'!H34*100</f>
        <v>21.681415929203538</v>
      </c>
      <c r="H34" s="14"/>
      <c r="I34" s="14"/>
    </row>
    <row r="35" spans="2:9" s="1" customFormat="1" ht="14" customHeight="1" collapsed="1" x14ac:dyDescent="0.3">
      <c r="B35" s="100" t="s">
        <v>57</v>
      </c>
      <c r="C35" s="137" t="s">
        <v>100</v>
      </c>
      <c r="D35" s="31">
        <f>+'Q27'!D35/'Q4'!E35*100</f>
        <v>87.175410704822468</v>
      </c>
      <c r="E35" s="31">
        <f>+'Q27'!E35/'Q4'!F35*100</f>
        <v>80.037313432835816</v>
      </c>
      <c r="F35" s="31">
        <f>+'Q27'!F35/'Q4'!G35*100</f>
        <v>83.631977946243978</v>
      </c>
      <c r="G35" s="31">
        <f>+'Q27'!G35/'Q4'!H35*100</f>
        <v>85.227272727272734</v>
      </c>
      <c r="H35" s="78"/>
    </row>
    <row r="36" spans="2:9" s="1" customFormat="1" ht="14" customHeight="1" x14ac:dyDescent="0.3">
      <c r="B36" s="100" t="s">
        <v>58</v>
      </c>
      <c r="C36" s="137" t="s">
        <v>100</v>
      </c>
      <c r="D36" s="31">
        <f>+'Q27'!D36/'Q4'!E36*100</f>
        <v>60.869565217391312</v>
      </c>
      <c r="E36" s="31">
        <f>+'Q27'!E36/'Q4'!F36*100</f>
        <v>64.004485422377272</v>
      </c>
      <c r="F36" s="31">
        <f>+'Q27'!F36/'Q4'!G36*100</f>
        <v>56.183535361047078</v>
      </c>
      <c r="G36" s="31">
        <f>+'Q27'!G36/'Q4'!H36*100</f>
        <v>37.659963436928699</v>
      </c>
      <c r="H36" s="78"/>
    </row>
    <row r="37" spans="2:9" s="1" customFormat="1" ht="14" customHeight="1" x14ac:dyDescent="0.3">
      <c r="B37" s="102" t="s">
        <v>49</v>
      </c>
      <c r="C37" s="31">
        <f>+'Q27'!C37/'Q4'!D37*100</f>
        <v>21.428571428571427</v>
      </c>
      <c r="D37" s="31">
        <f>+'Q27'!D37/'Q4'!E37*100</f>
        <v>23.959076849869142</v>
      </c>
      <c r="E37" s="31">
        <f>+'Q27'!E37/'Q4'!F37*100</f>
        <v>25.549807013221649</v>
      </c>
      <c r="F37" s="31">
        <f>+'Q27'!F37/'Q4'!G37*100</f>
        <v>23.637717887929078</v>
      </c>
      <c r="G37" s="31">
        <f>+'Q27'!G37/'Q4'!H37*100</f>
        <v>17.538167938931299</v>
      </c>
      <c r="H37" s="77"/>
    </row>
    <row r="38" spans="2:9" s="1" customFormat="1" ht="14" customHeight="1" x14ac:dyDescent="0.3">
      <c r="B38" s="100" t="s">
        <v>50</v>
      </c>
      <c r="C38" s="31">
        <f>+'Q27'!C38/'Q4'!D38*100</f>
        <v>25.454545454545453</v>
      </c>
      <c r="D38" s="31">
        <f>+'Q27'!D38/'Q4'!E38*100</f>
        <v>47.683622569371849</v>
      </c>
      <c r="E38" s="31">
        <f>+'Q27'!E38/'Q4'!F38*100</f>
        <v>43.284500800196973</v>
      </c>
      <c r="F38" s="31">
        <f>+'Q27'!F38/'Q4'!G38*100</f>
        <v>35.400840851458781</v>
      </c>
      <c r="G38" s="31">
        <f>+'Q27'!G38/'Q4'!H38*100</f>
        <v>15.82089552238806</v>
      </c>
      <c r="H38" s="77"/>
    </row>
    <row r="39" spans="2:9" s="1" customFormat="1" ht="14" hidden="1" customHeight="1" outlineLevel="1" x14ac:dyDescent="0.3">
      <c r="B39" s="99" t="s">
        <v>314</v>
      </c>
      <c r="C39" s="113">
        <f>+'Q27'!C39/'Q4'!D39*100</f>
        <v>36.363636363636367</v>
      </c>
      <c r="D39" s="113">
        <f>+'Q27'!D39/'Q4'!E39*100</f>
        <v>26.421614828777884</v>
      </c>
      <c r="E39" s="113">
        <f>+'Q27'!E39/'Q4'!F39*100</f>
        <v>29.24823598068863</v>
      </c>
      <c r="F39" s="113">
        <f>+'Q27'!F39/'Q4'!G39*100</f>
        <v>27.979331174265859</v>
      </c>
      <c r="G39" s="113">
        <f>+'Q27'!G39/'Q4'!H39*100</f>
        <v>13.386613386613385</v>
      </c>
    </row>
    <row r="40" spans="2:9" s="1" customFormat="1" ht="14" hidden="1" customHeight="1" outlineLevel="1" x14ac:dyDescent="0.3">
      <c r="B40" s="99" t="s">
        <v>315</v>
      </c>
      <c r="C40" s="113">
        <f>+'Q27'!C40/'Q4'!D40*100</f>
        <v>20</v>
      </c>
      <c r="D40" s="113">
        <f>+'Q27'!D40/'Q4'!E40*100</f>
        <v>35.273581892027565</v>
      </c>
      <c r="E40" s="113">
        <f>+'Q27'!E40/'Q4'!F40*100</f>
        <v>38.112908069151899</v>
      </c>
      <c r="F40" s="113">
        <f>+'Q27'!F40/'Q4'!G40*100</f>
        <v>32.820661636680207</v>
      </c>
      <c r="G40" s="113">
        <f>+'Q27'!G40/'Q4'!H40*100</f>
        <v>16.666666666666664</v>
      </c>
    </row>
    <row r="41" spans="2:9" s="1" customFormat="1" ht="14" hidden="1" customHeight="1" outlineLevel="1" x14ac:dyDescent="0.3">
      <c r="B41" s="99" t="s">
        <v>316</v>
      </c>
      <c r="C41" s="113">
        <f>+'Q27'!C41/'Q4'!D41*100</f>
        <v>25</v>
      </c>
      <c r="D41" s="113">
        <f>+'Q27'!D41/'Q4'!E41*100</f>
        <v>54.569771656397251</v>
      </c>
      <c r="E41" s="113">
        <f>+'Q27'!E41/'Q4'!F41*100</f>
        <v>49.547329180238535</v>
      </c>
      <c r="F41" s="113">
        <f>+'Q27'!F41/'Q4'!G41*100</f>
        <v>39.913244923527877</v>
      </c>
      <c r="G41" s="113">
        <f>+'Q27'!G41/'Q4'!H41*100</f>
        <v>15.854074326628027</v>
      </c>
    </row>
    <row r="42" spans="2:9" ht="14" customHeight="1" collapsed="1" x14ac:dyDescent="0.2">
      <c r="B42" s="10" t="s">
        <v>51</v>
      </c>
      <c r="C42" s="31">
        <f>+'Q27'!C42/'Q4'!D42*100</f>
        <v>25</v>
      </c>
      <c r="D42" s="31">
        <f>+'Q27'!D42/'Q4'!E42*100</f>
        <v>45.38621047174702</v>
      </c>
      <c r="E42" s="31">
        <f>+'Q27'!E42/'Q4'!F42*100</f>
        <v>50.475860017844752</v>
      </c>
      <c r="F42" s="31">
        <f>+'Q27'!F42/'Q4'!G42*100</f>
        <v>48.602159310326073</v>
      </c>
      <c r="G42" s="31">
        <f>+'Q27'!G42/'Q4'!H42*100</f>
        <v>27.671755725190838</v>
      </c>
    </row>
    <row r="43" spans="2:9" ht="14" customHeight="1" x14ac:dyDescent="0.2">
      <c r="B43" s="10" t="s">
        <v>52</v>
      </c>
      <c r="C43" s="31">
        <f>+'Q27'!C43/'Q4'!D43*100</f>
        <v>35.403726708074537</v>
      </c>
      <c r="D43" s="31">
        <f>+'Q27'!D43/'Q4'!E43*100</f>
        <v>26.011685083764618</v>
      </c>
      <c r="E43" s="31">
        <f>+'Q27'!E43/'Q4'!F43*100</f>
        <v>22.334351627515012</v>
      </c>
      <c r="F43" s="31">
        <f>+'Q27'!F43/'Q4'!G43*100</f>
        <v>19.737093299151827</v>
      </c>
      <c r="G43" s="31">
        <f>+'Q27'!G43/'Q4'!H43*100</f>
        <v>14.786845310596833</v>
      </c>
    </row>
    <row r="44" spans="2:9" ht="14" customHeight="1" x14ac:dyDescent="0.2">
      <c r="B44" s="10" t="s">
        <v>61</v>
      </c>
      <c r="C44" s="31">
        <f>+'Q27'!C44/'Q4'!D44*100</f>
        <v>28.571428571428569</v>
      </c>
      <c r="D44" s="31">
        <f>+'Q27'!D44/'Q4'!E44*100</f>
        <v>44.973046632332021</v>
      </c>
      <c r="E44" s="31">
        <f>+'Q27'!E44/'Q4'!F44*100</f>
        <v>45.805687941936888</v>
      </c>
      <c r="F44" s="31">
        <f>+'Q27'!F44/'Q4'!G44*100</f>
        <v>42.57113155969661</v>
      </c>
      <c r="G44" s="31">
        <f>+'Q27'!G44/'Q4'!H44*100</f>
        <v>18.357487922705314</v>
      </c>
    </row>
    <row r="45" spans="2:9" ht="14" customHeight="1" x14ac:dyDescent="0.2">
      <c r="B45" s="10" t="s">
        <v>60</v>
      </c>
      <c r="C45" s="137" t="s">
        <v>100</v>
      </c>
      <c r="D45" s="31">
        <f>+'Q27'!D45/'Q4'!E45*100</f>
        <v>69.426885798567213</v>
      </c>
      <c r="E45" s="31">
        <f>+'Q27'!E45/'Q4'!F45*100</f>
        <v>68.511131128554879</v>
      </c>
      <c r="F45" s="31">
        <f>+'Q27'!F45/'Q4'!G45*100</f>
        <v>66.096198392151521</v>
      </c>
      <c r="G45" s="31">
        <f>+'Q27'!G45/'Q4'!H45*100</f>
        <v>30.278232405891981</v>
      </c>
    </row>
    <row r="46" spans="2:9" ht="14" customHeight="1" x14ac:dyDescent="0.2">
      <c r="B46" s="10" t="s">
        <v>59</v>
      </c>
      <c r="C46" s="137" t="s">
        <v>100</v>
      </c>
      <c r="D46" s="31">
        <f>+'Q27'!D46/'Q4'!E46*100</f>
        <v>18.096430807764559</v>
      </c>
      <c r="E46" s="31">
        <f>+'Q27'!E46/'Q4'!F46*100</f>
        <v>18.66844207723036</v>
      </c>
      <c r="F46" s="31">
        <f>+'Q27'!F46/'Q4'!G46*100</f>
        <v>14.621497281472188</v>
      </c>
      <c r="G46" s="31">
        <f>+'Q27'!G46/'Q4'!H46*100</f>
        <v>5.361050328227571</v>
      </c>
    </row>
    <row r="47" spans="2:9" ht="14" customHeight="1" x14ac:dyDescent="0.2">
      <c r="B47" s="10" t="s">
        <v>62</v>
      </c>
      <c r="C47" s="31">
        <f>+'Q27'!C47/'Q4'!D47*100</f>
        <v>16.666666666666664</v>
      </c>
      <c r="D47" s="31">
        <f>+'Q27'!D47/'Q4'!E47*100</f>
        <v>41.992725669569055</v>
      </c>
      <c r="E47" s="31">
        <f>+'Q27'!E47/'Q4'!F47*100</f>
        <v>37.920628457835363</v>
      </c>
      <c r="F47" s="31">
        <f>+'Q27'!F47/'Q4'!G47*100</f>
        <v>31.664814508311068</v>
      </c>
      <c r="G47" s="31">
        <f>+'Q27'!G47/'Q4'!H47*100</f>
        <v>15.596330275229359</v>
      </c>
    </row>
    <row r="48" spans="2:9" ht="14" customHeight="1" x14ac:dyDescent="0.2">
      <c r="B48" s="10" t="s">
        <v>63</v>
      </c>
      <c r="C48" s="31">
        <f>+'Q27'!C48/'Q4'!D48*100</f>
        <v>2.4390243902439024</v>
      </c>
      <c r="D48" s="31">
        <f>+'Q27'!D48/'Q4'!E48*100</f>
        <v>29.592222469927982</v>
      </c>
      <c r="E48" s="31">
        <f>+'Q27'!E48/'Q4'!F48*100</f>
        <v>29.60799205468248</v>
      </c>
      <c r="F48" s="31">
        <f>+'Q27'!F48/'Q4'!G48*100</f>
        <v>26.81984502798106</v>
      </c>
      <c r="G48" s="31">
        <f>+'Q27'!G48/'Q4'!H48*100</f>
        <v>19.872043427685149</v>
      </c>
    </row>
    <row r="49" spans="2:7" ht="14" customHeight="1" x14ac:dyDescent="0.2">
      <c r="B49" s="10" t="s">
        <v>69</v>
      </c>
      <c r="C49" s="137" t="s">
        <v>100</v>
      </c>
      <c r="D49" s="31">
        <f>+'Q27'!D49/'Q4'!E49*100</f>
        <v>26.501154734411088</v>
      </c>
      <c r="E49" s="31">
        <f>+'Q27'!E49/'Q4'!F49*100</f>
        <v>30.615084887280826</v>
      </c>
      <c r="F49" s="31">
        <f>+'Q27'!F49/'Q4'!G49*100</f>
        <v>26.828266228430568</v>
      </c>
      <c r="G49" s="31">
        <f>+'Q27'!G49/'Q4'!H49*100</f>
        <v>14.857142857142858</v>
      </c>
    </row>
    <row r="50" spans="2:7" ht="14" customHeight="1" x14ac:dyDescent="0.2">
      <c r="B50" s="10" t="s">
        <v>64</v>
      </c>
      <c r="C50" s="137" t="s">
        <v>100</v>
      </c>
      <c r="D50" s="31">
        <f>+'Q27'!D50/'Q4'!E50*100</f>
        <v>26.893391220453449</v>
      </c>
      <c r="E50" s="31">
        <f>+'Q27'!E50/'Q4'!F50*100</f>
        <v>27.962549670676612</v>
      </c>
      <c r="F50" s="31">
        <f>+'Q27'!F50/'Q4'!G50*100</f>
        <v>26.921331628233158</v>
      </c>
      <c r="G50" s="31">
        <f>+'Q27'!G50/'Q4'!H50*100</f>
        <v>18.588235294117649</v>
      </c>
    </row>
    <row r="51" spans="2:7" ht="14" customHeight="1" x14ac:dyDescent="0.2">
      <c r="B51" s="10" t="s">
        <v>65</v>
      </c>
      <c r="C51" s="31">
        <f>+'Q27'!C51/'Q4'!D51*100</f>
        <v>27.27272727272727</v>
      </c>
      <c r="D51" s="31">
        <f>+'Q27'!D51/'Q4'!E51*100</f>
        <v>33.196253141421067</v>
      </c>
      <c r="E51" s="31">
        <f>+'Q27'!E51/'Q4'!F51*100</f>
        <v>32.436355911199236</v>
      </c>
      <c r="F51" s="31">
        <f>+'Q27'!F51/'Q4'!G51*100</f>
        <v>28.672391129927107</v>
      </c>
      <c r="G51" s="31">
        <f>+'Q27'!G51/'Q4'!H51*100</f>
        <v>17.946661319430518</v>
      </c>
    </row>
    <row r="52" spans="2:7" ht="14" customHeight="1" x14ac:dyDescent="0.2">
      <c r="B52" s="10" t="s">
        <v>66</v>
      </c>
      <c r="C52" s="137" t="s">
        <v>100</v>
      </c>
      <c r="D52" s="31">
        <f>+'Q27'!D52/'Q4'!E52*100</f>
        <v>20.461552835653553</v>
      </c>
      <c r="E52" s="31">
        <f>+'Q27'!E52/'Q4'!F52*100</f>
        <v>21.565598043002446</v>
      </c>
      <c r="F52" s="31">
        <f>+'Q27'!F52/'Q4'!G52*100</f>
        <v>18.274336283185839</v>
      </c>
      <c r="G52" s="31">
        <f>+'Q27'!G52/'Q4'!H52*100</f>
        <v>8.6642599277978327</v>
      </c>
    </row>
    <row r="53" spans="2:7" ht="14" customHeight="1" x14ac:dyDescent="0.2">
      <c r="B53" s="10" t="s">
        <v>67</v>
      </c>
      <c r="C53" s="31">
        <f>+'Q27'!C53/'Q4'!D53*100</f>
        <v>11.111111111111111</v>
      </c>
      <c r="D53" s="31">
        <f>+'Q27'!D53/'Q4'!E53*100</f>
        <v>23.856975381008205</v>
      </c>
      <c r="E53" s="31">
        <f>+'Q27'!E53/'Q4'!F53*100</f>
        <v>25.018984753782348</v>
      </c>
      <c r="F53" s="31">
        <f>+'Q27'!F53/'Q4'!G53*100</f>
        <v>22.784432254934885</v>
      </c>
      <c r="G53" s="31">
        <f>+'Q27'!G53/'Q4'!H53*100</f>
        <v>13.122476446837148</v>
      </c>
    </row>
    <row r="54" spans="2:7" ht="14" customHeight="1" x14ac:dyDescent="0.2">
      <c r="B54" s="86" t="s">
        <v>68</v>
      </c>
      <c r="C54" s="138" t="s">
        <v>100</v>
      </c>
      <c r="D54" s="51">
        <f>+'Q27'!D54/'Q4'!E54*100</f>
        <v>10</v>
      </c>
      <c r="E54" s="51">
        <f>+'Q27'!E54/'Q4'!F54*100</f>
        <v>3.8461538461538463</v>
      </c>
      <c r="F54" s="51">
        <f>+'Q27'!F54/'Q4'!G54*100</f>
        <v>9.0909090909090917</v>
      </c>
      <c r="G54" s="51">
        <f>+'Q27'!G54/'Q4'!H54*100</f>
        <v>60</v>
      </c>
    </row>
    <row r="55" spans="2:7" ht="4.5" customHeight="1" x14ac:dyDescent="0.2">
      <c r="C55" s="17"/>
      <c r="D55" s="17"/>
      <c r="E55" s="17"/>
      <c r="F55" s="52"/>
      <c r="G55" s="17"/>
    </row>
    <row r="56" spans="2:7" x14ac:dyDescent="0.2">
      <c r="B56" s="189" t="s">
        <v>244</v>
      </c>
      <c r="C56" s="189"/>
      <c r="D56" s="189"/>
      <c r="E56" s="189"/>
      <c r="F56" s="189"/>
    </row>
  </sheetData>
  <mergeCells count="8">
    <mergeCell ref="B56:F56"/>
    <mergeCell ref="B2:G2"/>
    <mergeCell ref="B3:G3"/>
    <mergeCell ref="C5:C6"/>
    <mergeCell ref="D5:D6"/>
    <mergeCell ref="E5:E6"/>
    <mergeCell ref="F5:F6"/>
    <mergeCell ref="G5:G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55"/>
  <sheetViews>
    <sheetView zoomScale="90" zoomScaleNormal="90" workbookViewId="0"/>
  </sheetViews>
  <sheetFormatPr defaultColWidth="9.1796875" defaultRowHeight="10" outlineLevelRow="1" x14ac:dyDescent="0.2"/>
  <cols>
    <col min="1" max="1" width="2.81640625" style="10" customWidth="1"/>
    <col min="2" max="2" width="60.81640625" style="10" customWidth="1"/>
    <col min="3" max="3" width="10" style="11" customWidth="1"/>
    <col min="4" max="5" width="8.1796875" style="11" customWidth="1"/>
    <col min="6" max="6" width="9" style="11" customWidth="1"/>
    <col min="7" max="7" width="7.54296875" style="11" customWidth="1"/>
    <col min="8" max="12" width="7.54296875" style="10" customWidth="1"/>
    <col min="13" max="125" width="9.1796875" style="10"/>
    <col min="126" max="126" width="51.1796875" style="10" customWidth="1"/>
    <col min="127" max="134" width="9.81640625" style="10" customWidth="1"/>
    <col min="135" max="381" width="9.1796875" style="10"/>
    <col min="382" max="382" width="51.1796875" style="10" customWidth="1"/>
    <col min="383" max="390" width="9.81640625" style="10" customWidth="1"/>
    <col min="391" max="637" width="9.1796875" style="10"/>
    <col min="638" max="638" width="51.1796875" style="10" customWidth="1"/>
    <col min="639" max="646" width="9.81640625" style="10" customWidth="1"/>
    <col min="647" max="893" width="9.1796875" style="10"/>
    <col min="894" max="894" width="51.1796875" style="10" customWidth="1"/>
    <col min="895" max="902" width="9.81640625" style="10" customWidth="1"/>
    <col min="903" max="1149" width="9.1796875" style="10"/>
    <col min="1150" max="1150" width="51.1796875" style="10" customWidth="1"/>
    <col min="1151" max="1158" width="9.81640625" style="10" customWidth="1"/>
    <col min="1159" max="1405" width="9.1796875" style="10"/>
    <col min="1406" max="1406" width="51.1796875" style="10" customWidth="1"/>
    <col min="1407" max="1414" width="9.81640625" style="10" customWidth="1"/>
    <col min="1415" max="1661" width="9.1796875" style="10"/>
    <col min="1662" max="1662" width="51.1796875" style="10" customWidth="1"/>
    <col min="1663" max="1670" width="9.81640625" style="10" customWidth="1"/>
    <col min="1671" max="1917" width="9.1796875" style="10"/>
    <col min="1918" max="1918" width="51.1796875" style="10" customWidth="1"/>
    <col min="1919" max="1926" width="9.81640625" style="10" customWidth="1"/>
    <col min="1927" max="2173" width="9.1796875" style="10"/>
    <col min="2174" max="2174" width="51.1796875" style="10" customWidth="1"/>
    <col min="2175" max="2182" width="9.81640625" style="10" customWidth="1"/>
    <col min="2183" max="2429" width="9.1796875" style="10"/>
    <col min="2430" max="2430" width="51.1796875" style="10" customWidth="1"/>
    <col min="2431" max="2438" width="9.81640625" style="10" customWidth="1"/>
    <col min="2439" max="2685" width="9.1796875" style="10"/>
    <col min="2686" max="2686" width="51.1796875" style="10" customWidth="1"/>
    <col min="2687" max="2694" width="9.81640625" style="10" customWidth="1"/>
    <col min="2695" max="2941" width="9.1796875" style="10"/>
    <col min="2942" max="2942" width="51.1796875" style="10" customWidth="1"/>
    <col min="2943" max="2950" width="9.81640625" style="10" customWidth="1"/>
    <col min="2951" max="3197" width="9.1796875" style="10"/>
    <col min="3198" max="3198" width="51.1796875" style="10" customWidth="1"/>
    <col min="3199" max="3206" width="9.81640625" style="10" customWidth="1"/>
    <col min="3207" max="3453" width="9.1796875" style="10"/>
    <col min="3454" max="3454" width="51.1796875" style="10" customWidth="1"/>
    <col min="3455" max="3462" width="9.81640625" style="10" customWidth="1"/>
    <col min="3463" max="3709" width="9.1796875" style="10"/>
    <col min="3710" max="3710" width="51.1796875" style="10" customWidth="1"/>
    <col min="3711" max="3718" width="9.81640625" style="10" customWidth="1"/>
    <col min="3719" max="3965" width="9.1796875" style="10"/>
    <col min="3966" max="3966" width="51.1796875" style="10" customWidth="1"/>
    <col min="3967" max="3974" width="9.81640625" style="10" customWidth="1"/>
    <col min="3975" max="4221" width="9.1796875" style="10"/>
    <col min="4222" max="4222" width="51.1796875" style="10" customWidth="1"/>
    <col min="4223" max="4230" width="9.81640625" style="10" customWidth="1"/>
    <col min="4231" max="4477" width="9.1796875" style="10"/>
    <col min="4478" max="4478" width="51.1796875" style="10" customWidth="1"/>
    <col min="4479" max="4486" width="9.81640625" style="10" customWidth="1"/>
    <col min="4487" max="4733" width="9.1796875" style="10"/>
    <col min="4734" max="4734" width="51.1796875" style="10" customWidth="1"/>
    <col min="4735" max="4742" width="9.81640625" style="10" customWidth="1"/>
    <col min="4743" max="4989" width="9.1796875" style="10"/>
    <col min="4990" max="4990" width="51.1796875" style="10" customWidth="1"/>
    <col min="4991" max="4998" width="9.81640625" style="10" customWidth="1"/>
    <col min="4999" max="5245" width="9.1796875" style="10"/>
    <col min="5246" max="5246" width="51.1796875" style="10" customWidth="1"/>
    <col min="5247" max="5254" width="9.81640625" style="10" customWidth="1"/>
    <col min="5255" max="5501" width="9.1796875" style="10"/>
    <col min="5502" max="5502" width="51.1796875" style="10" customWidth="1"/>
    <col min="5503" max="5510" width="9.81640625" style="10" customWidth="1"/>
    <col min="5511" max="5757" width="9.1796875" style="10"/>
    <col min="5758" max="5758" width="51.1796875" style="10" customWidth="1"/>
    <col min="5759" max="5766" width="9.81640625" style="10" customWidth="1"/>
    <col min="5767" max="6013" width="9.1796875" style="10"/>
    <col min="6014" max="6014" width="51.1796875" style="10" customWidth="1"/>
    <col min="6015" max="6022" width="9.81640625" style="10" customWidth="1"/>
    <col min="6023" max="6269" width="9.1796875" style="10"/>
    <col min="6270" max="6270" width="51.1796875" style="10" customWidth="1"/>
    <col min="6271" max="6278" width="9.81640625" style="10" customWidth="1"/>
    <col min="6279" max="6525" width="9.1796875" style="10"/>
    <col min="6526" max="6526" width="51.1796875" style="10" customWidth="1"/>
    <col min="6527" max="6534" width="9.81640625" style="10" customWidth="1"/>
    <col min="6535" max="6781" width="9.1796875" style="10"/>
    <col min="6782" max="6782" width="51.1796875" style="10" customWidth="1"/>
    <col min="6783" max="6790" width="9.81640625" style="10" customWidth="1"/>
    <col min="6791" max="7037" width="9.1796875" style="10"/>
    <col min="7038" max="7038" width="51.1796875" style="10" customWidth="1"/>
    <col min="7039" max="7046" width="9.81640625" style="10" customWidth="1"/>
    <col min="7047" max="7293" width="9.1796875" style="10"/>
    <col min="7294" max="7294" width="51.1796875" style="10" customWidth="1"/>
    <col min="7295" max="7302" width="9.81640625" style="10" customWidth="1"/>
    <col min="7303" max="7549" width="9.1796875" style="10"/>
    <col min="7550" max="7550" width="51.1796875" style="10" customWidth="1"/>
    <col min="7551" max="7558" width="9.81640625" style="10" customWidth="1"/>
    <col min="7559" max="7805" width="9.1796875" style="10"/>
    <col min="7806" max="7806" width="51.1796875" style="10" customWidth="1"/>
    <col min="7807" max="7814" width="9.81640625" style="10" customWidth="1"/>
    <col min="7815" max="8061" width="9.1796875" style="10"/>
    <col min="8062" max="8062" width="51.1796875" style="10" customWidth="1"/>
    <col min="8063" max="8070" width="9.81640625" style="10" customWidth="1"/>
    <col min="8071" max="8317" width="9.1796875" style="10"/>
    <col min="8318" max="8318" width="51.1796875" style="10" customWidth="1"/>
    <col min="8319" max="8326" width="9.81640625" style="10" customWidth="1"/>
    <col min="8327" max="8573" width="9.1796875" style="10"/>
    <col min="8574" max="8574" width="51.1796875" style="10" customWidth="1"/>
    <col min="8575" max="8582" width="9.81640625" style="10" customWidth="1"/>
    <col min="8583" max="8829" width="9.1796875" style="10"/>
    <col min="8830" max="8830" width="51.1796875" style="10" customWidth="1"/>
    <col min="8831" max="8838" width="9.81640625" style="10" customWidth="1"/>
    <col min="8839" max="9085" width="9.1796875" style="10"/>
    <col min="9086" max="9086" width="51.1796875" style="10" customWidth="1"/>
    <col min="9087" max="9094" width="9.81640625" style="10" customWidth="1"/>
    <col min="9095" max="9341" width="9.1796875" style="10"/>
    <col min="9342" max="9342" width="51.1796875" style="10" customWidth="1"/>
    <col min="9343" max="9350" width="9.81640625" style="10" customWidth="1"/>
    <col min="9351" max="9597" width="9.1796875" style="10"/>
    <col min="9598" max="9598" width="51.1796875" style="10" customWidth="1"/>
    <col min="9599" max="9606" width="9.81640625" style="10" customWidth="1"/>
    <col min="9607" max="9853" width="9.1796875" style="10"/>
    <col min="9854" max="9854" width="51.1796875" style="10" customWidth="1"/>
    <col min="9855" max="9862" width="9.81640625" style="10" customWidth="1"/>
    <col min="9863" max="10109" width="9.1796875" style="10"/>
    <col min="10110" max="10110" width="51.1796875" style="10" customWidth="1"/>
    <col min="10111" max="10118" width="9.81640625" style="10" customWidth="1"/>
    <col min="10119" max="10365" width="9.1796875" style="10"/>
    <col min="10366" max="10366" width="51.1796875" style="10" customWidth="1"/>
    <col min="10367" max="10374" width="9.81640625" style="10" customWidth="1"/>
    <col min="10375" max="10621" width="9.1796875" style="10"/>
    <col min="10622" max="10622" width="51.1796875" style="10" customWidth="1"/>
    <col min="10623" max="10630" width="9.81640625" style="10" customWidth="1"/>
    <col min="10631" max="10877" width="9.1796875" style="10"/>
    <col min="10878" max="10878" width="51.1796875" style="10" customWidth="1"/>
    <col min="10879" max="10886" width="9.81640625" style="10" customWidth="1"/>
    <col min="10887" max="11133" width="9.1796875" style="10"/>
    <col min="11134" max="11134" width="51.1796875" style="10" customWidth="1"/>
    <col min="11135" max="11142" width="9.81640625" style="10" customWidth="1"/>
    <col min="11143" max="11389" width="9.1796875" style="10"/>
    <col min="11390" max="11390" width="51.1796875" style="10" customWidth="1"/>
    <col min="11391" max="11398" width="9.81640625" style="10" customWidth="1"/>
    <col min="11399" max="11645" width="9.1796875" style="10"/>
    <col min="11646" max="11646" width="51.1796875" style="10" customWidth="1"/>
    <col min="11647" max="11654" width="9.81640625" style="10" customWidth="1"/>
    <col min="11655" max="11901" width="9.1796875" style="10"/>
    <col min="11902" max="11902" width="51.1796875" style="10" customWidth="1"/>
    <col min="11903" max="11910" width="9.81640625" style="10" customWidth="1"/>
    <col min="11911" max="12157" width="9.1796875" style="10"/>
    <col min="12158" max="12158" width="51.1796875" style="10" customWidth="1"/>
    <col min="12159" max="12166" width="9.81640625" style="10" customWidth="1"/>
    <col min="12167" max="12413" width="9.1796875" style="10"/>
    <col min="12414" max="12414" width="51.1796875" style="10" customWidth="1"/>
    <col min="12415" max="12422" width="9.81640625" style="10" customWidth="1"/>
    <col min="12423" max="12669" width="9.1796875" style="10"/>
    <col min="12670" max="12670" width="51.1796875" style="10" customWidth="1"/>
    <col min="12671" max="12678" width="9.81640625" style="10" customWidth="1"/>
    <col min="12679" max="12925" width="9.1796875" style="10"/>
    <col min="12926" max="12926" width="51.1796875" style="10" customWidth="1"/>
    <col min="12927" max="12934" width="9.81640625" style="10" customWidth="1"/>
    <col min="12935" max="13181" width="9.1796875" style="10"/>
    <col min="13182" max="13182" width="51.1796875" style="10" customWidth="1"/>
    <col min="13183" max="13190" width="9.81640625" style="10" customWidth="1"/>
    <col min="13191" max="13437" width="9.1796875" style="10"/>
    <col min="13438" max="13438" width="51.1796875" style="10" customWidth="1"/>
    <col min="13439" max="13446" width="9.81640625" style="10" customWidth="1"/>
    <col min="13447" max="13693" width="9.1796875" style="10"/>
    <col min="13694" max="13694" width="51.1796875" style="10" customWidth="1"/>
    <col min="13695" max="13702" width="9.81640625" style="10" customWidth="1"/>
    <col min="13703" max="13949" width="9.1796875" style="10"/>
    <col min="13950" max="13950" width="51.1796875" style="10" customWidth="1"/>
    <col min="13951" max="13958" width="9.81640625" style="10" customWidth="1"/>
    <col min="13959" max="14205" width="9.1796875" style="10"/>
    <col min="14206" max="14206" width="51.1796875" style="10" customWidth="1"/>
    <col min="14207" max="14214" width="9.81640625" style="10" customWidth="1"/>
    <col min="14215" max="14461" width="9.1796875" style="10"/>
    <col min="14462" max="14462" width="51.1796875" style="10" customWidth="1"/>
    <col min="14463" max="14470" width="9.81640625" style="10" customWidth="1"/>
    <col min="14471" max="14717" width="9.1796875" style="10"/>
    <col min="14718" max="14718" width="51.1796875" style="10" customWidth="1"/>
    <col min="14719" max="14726" width="9.81640625" style="10" customWidth="1"/>
    <col min="14727" max="14973" width="9.1796875" style="10"/>
    <col min="14974" max="14974" width="51.1796875" style="10" customWidth="1"/>
    <col min="14975" max="14982" width="9.81640625" style="10" customWidth="1"/>
    <col min="14983" max="15229" width="9.1796875" style="10"/>
    <col min="15230" max="15230" width="51.1796875" style="10" customWidth="1"/>
    <col min="15231" max="15238" width="9.81640625" style="10" customWidth="1"/>
    <col min="15239" max="15485" width="9.1796875" style="10"/>
    <col min="15486" max="15486" width="51.1796875" style="10" customWidth="1"/>
    <col min="15487" max="15494" width="9.81640625" style="10" customWidth="1"/>
    <col min="15495" max="15741" width="9.1796875" style="10"/>
    <col min="15742" max="15742" width="51.1796875" style="10" customWidth="1"/>
    <col min="15743" max="15750" width="9.81640625" style="10" customWidth="1"/>
    <col min="15751" max="16384" width="9.1796875" style="10"/>
  </cols>
  <sheetData>
    <row r="1" spans="2:12" s="1" customFormat="1" ht="17.25" customHeight="1" x14ac:dyDescent="0.3">
      <c r="B1" s="40"/>
      <c r="C1" s="41"/>
      <c r="D1" s="42"/>
      <c r="L1" s="36" t="s">
        <v>205</v>
      </c>
    </row>
    <row r="2" spans="2:12" s="1" customFormat="1" ht="19.5" customHeight="1" x14ac:dyDescent="0.3">
      <c r="B2" s="199" t="s">
        <v>206</v>
      </c>
      <c r="C2" s="199"/>
      <c r="D2" s="199"/>
      <c r="E2" s="199"/>
      <c r="F2" s="199"/>
      <c r="G2" s="199"/>
      <c r="H2" s="199"/>
      <c r="I2" s="199"/>
      <c r="J2" s="199"/>
      <c r="K2" s="199"/>
      <c r="L2" s="199"/>
    </row>
    <row r="3" spans="2:12" s="1" customFormat="1" ht="15.75" customHeight="1" x14ac:dyDescent="0.3">
      <c r="B3" s="182">
        <v>2021</v>
      </c>
      <c r="C3" s="182"/>
      <c r="D3" s="182"/>
      <c r="E3" s="182"/>
      <c r="F3" s="182"/>
      <c r="G3" s="182"/>
      <c r="H3" s="182"/>
      <c r="I3" s="182"/>
      <c r="J3" s="182"/>
      <c r="K3" s="182"/>
      <c r="L3" s="182"/>
    </row>
    <row r="4" spans="2:12" ht="12.65" customHeight="1" x14ac:dyDescent="0.2">
      <c r="B4" s="10" t="s">
        <v>115</v>
      </c>
    </row>
    <row r="5" spans="2:12" ht="33.5" customHeight="1" x14ac:dyDescent="0.2">
      <c r="B5" s="37" t="s">
        <v>99</v>
      </c>
      <c r="C5" s="186" t="s">
        <v>89</v>
      </c>
      <c r="D5" s="186" t="s">
        <v>87</v>
      </c>
      <c r="E5" s="186" t="s">
        <v>86</v>
      </c>
      <c r="F5" s="186" t="s">
        <v>88</v>
      </c>
      <c r="G5" s="186" t="s">
        <v>207</v>
      </c>
      <c r="H5" s="187" t="s">
        <v>85</v>
      </c>
      <c r="I5" s="187" t="s">
        <v>84</v>
      </c>
      <c r="J5" s="187" t="s">
        <v>83</v>
      </c>
      <c r="K5" s="186" t="s">
        <v>82</v>
      </c>
      <c r="L5" s="186" t="s">
        <v>130</v>
      </c>
    </row>
    <row r="6" spans="2:12" ht="37" customHeight="1" x14ac:dyDescent="0.25">
      <c r="B6" s="43" t="s">
        <v>46</v>
      </c>
      <c r="C6" s="186" t="s">
        <v>22</v>
      </c>
      <c r="D6" s="186" t="s">
        <v>23</v>
      </c>
      <c r="E6" s="186" t="s">
        <v>24</v>
      </c>
      <c r="F6" s="186" t="s">
        <v>25</v>
      </c>
      <c r="G6" s="186" t="s">
        <v>26</v>
      </c>
      <c r="H6" s="187" t="s">
        <v>26</v>
      </c>
      <c r="I6" s="200" t="s">
        <v>27</v>
      </c>
      <c r="J6" s="187" t="s">
        <v>28</v>
      </c>
      <c r="K6" s="186" t="s">
        <v>29</v>
      </c>
      <c r="L6" s="186" t="s">
        <v>29</v>
      </c>
    </row>
    <row r="7" spans="2:12" ht="14" customHeight="1" x14ac:dyDescent="0.25">
      <c r="B7" s="40" t="s">
        <v>0</v>
      </c>
      <c r="C7" s="55">
        <v>2257</v>
      </c>
      <c r="D7" s="55">
        <v>362152</v>
      </c>
      <c r="E7" s="55">
        <v>360103</v>
      </c>
      <c r="F7" s="55">
        <v>7123</v>
      </c>
      <c r="G7" s="55">
        <v>627</v>
      </c>
      <c r="H7" s="55">
        <v>19712</v>
      </c>
      <c r="I7" s="55">
        <v>235131</v>
      </c>
      <c r="J7" s="55">
        <v>49678</v>
      </c>
      <c r="K7" s="55">
        <v>3107</v>
      </c>
      <c r="L7" s="55">
        <v>2002</v>
      </c>
    </row>
    <row r="8" spans="2:12" ht="14" customHeight="1" x14ac:dyDescent="0.2">
      <c r="B8" s="10" t="s">
        <v>53</v>
      </c>
      <c r="C8" s="14">
        <v>147</v>
      </c>
      <c r="D8" s="14">
        <v>6482</v>
      </c>
      <c r="E8" s="14">
        <v>3614</v>
      </c>
      <c r="F8" s="14">
        <v>52</v>
      </c>
      <c r="G8" s="14">
        <v>4</v>
      </c>
      <c r="H8" s="14">
        <v>119</v>
      </c>
      <c r="I8" s="14">
        <v>1172</v>
      </c>
      <c r="J8" s="14">
        <v>194</v>
      </c>
      <c r="K8" s="14">
        <v>3</v>
      </c>
      <c r="L8" s="14">
        <v>161</v>
      </c>
    </row>
    <row r="9" spans="2:12" ht="14" customHeight="1" x14ac:dyDescent="0.2">
      <c r="B9" s="10" t="s">
        <v>47</v>
      </c>
      <c r="C9" s="14">
        <v>15</v>
      </c>
      <c r="D9" s="14">
        <v>1935</v>
      </c>
      <c r="E9" s="14">
        <v>1145</v>
      </c>
      <c r="F9" s="14">
        <v>13</v>
      </c>
      <c r="G9" s="14">
        <v>3</v>
      </c>
      <c r="H9" s="14">
        <v>80</v>
      </c>
      <c r="I9" s="14">
        <v>381</v>
      </c>
      <c r="J9" s="14">
        <v>42</v>
      </c>
      <c r="K9" s="14">
        <v>5</v>
      </c>
      <c r="L9" s="56" t="s">
        <v>100</v>
      </c>
    </row>
    <row r="10" spans="2:12" ht="14" customHeight="1" x14ac:dyDescent="0.2">
      <c r="B10" s="10" t="s">
        <v>48</v>
      </c>
      <c r="C10" s="14">
        <f>+SUM(C11:C34)</f>
        <v>609</v>
      </c>
      <c r="D10" s="14">
        <f t="shared" ref="D10:L10" si="0">+SUM(D11:D34)</f>
        <v>115445</v>
      </c>
      <c r="E10" s="14">
        <f t="shared" si="0"/>
        <v>82101</v>
      </c>
      <c r="F10" s="14">
        <f t="shared" si="0"/>
        <v>2337</v>
      </c>
      <c r="G10" s="14">
        <f t="shared" si="0"/>
        <v>180</v>
      </c>
      <c r="H10" s="14">
        <f t="shared" si="0"/>
        <v>3549</v>
      </c>
      <c r="I10" s="14">
        <f t="shared" si="0"/>
        <v>31627</v>
      </c>
      <c r="J10" s="14">
        <f t="shared" si="0"/>
        <v>8876</v>
      </c>
      <c r="K10" s="14">
        <f t="shared" si="0"/>
        <v>453</v>
      </c>
      <c r="L10" s="14">
        <f t="shared" si="0"/>
        <v>349</v>
      </c>
    </row>
    <row r="11" spans="2:12" s="98" customFormat="1" ht="14" hidden="1" customHeight="1" outlineLevel="1" x14ac:dyDescent="0.35">
      <c r="B11" s="99" t="s">
        <v>290</v>
      </c>
      <c r="C11" s="110">
        <v>199</v>
      </c>
      <c r="D11" s="110">
        <v>17840</v>
      </c>
      <c r="E11" s="110">
        <v>9852</v>
      </c>
      <c r="F11" s="110">
        <v>168</v>
      </c>
      <c r="G11" s="110">
        <v>18</v>
      </c>
      <c r="H11" s="110">
        <v>428</v>
      </c>
      <c r="I11" s="110">
        <v>3942</v>
      </c>
      <c r="J11" s="110">
        <v>652</v>
      </c>
      <c r="K11" s="110">
        <v>32</v>
      </c>
      <c r="L11" s="110">
        <v>63</v>
      </c>
    </row>
    <row r="12" spans="2:12" s="98" customFormat="1" ht="14" hidden="1" customHeight="1" outlineLevel="1" x14ac:dyDescent="0.35">
      <c r="B12" s="99" t="s">
        <v>291</v>
      </c>
      <c r="C12" s="110">
        <v>33</v>
      </c>
      <c r="D12" s="110">
        <v>2406</v>
      </c>
      <c r="E12" s="110">
        <v>2124</v>
      </c>
      <c r="F12" s="110">
        <v>23</v>
      </c>
      <c r="G12" s="110">
        <v>5</v>
      </c>
      <c r="H12" s="110">
        <v>133</v>
      </c>
      <c r="I12" s="110">
        <v>1656</v>
      </c>
      <c r="J12" s="110">
        <v>227</v>
      </c>
      <c r="K12" s="110">
        <v>10</v>
      </c>
      <c r="L12" s="110">
        <v>20</v>
      </c>
    </row>
    <row r="13" spans="2:12" s="98" customFormat="1" ht="14" hidden="1" customHeight="1" outlineLevel="1" x14ac:dyDescent="0.35">
      <c r="B13" s="99" t="s">
        <v>292</v>
      </c>
      <c r="C13" s="161" t="s">
        <v>100</v>
      </c>
      <c r="D13" s="110">
        <v>87</v>
      </c>
      <c r="E13" s="110">
        <v>246</v>
      </c>
      <c r="F13" s="110">
        <v>2</v>
      </c>
      <c r="G13" s="161" t="s">
        <v>100</v>
      </c>
      <c r="H13" s="110">
        <v>15</v>
      </c>
      <c r="I13" s="110">
        <v>39</v>
      </c>
      <c r="J13" s="110">
        <v>32</v>
      </c>
      <c r="K13" s="161" t="s">
        <v>100</v>
      </c>
      <c r="L13" s="110">
        <v>5</v>
      </c>
    </row>
    <row r="14" spans="2:12" s="98" customFormat="1" ht="14" hidden="1" customHeight="1" outlineLevel="1" x14ac:dyDescent="0.35">
      <c r="B14" s="99" t="s">
        <v>293</v>
      </c>
      <c r="C14" s="110">
        <v>28</v>
      </c>
      <c r="D14" s="110">
        <v>7439</v>
      </c>
      <c r="E14" s="110">
        <v>3710</v>
      </c>
      <c r="F14" s="110">
        <v>122</v>
      </c>
      <c r="G14" s="110">
        <v>2</v>
      </c>
      <c r="H14" s="110">
        <v>93</v>
      </c>
      <c r="I14" s="110">
        <v>1184</v>
      </c>
      <c r="J14" s="110">
        <v>241</v>
      </c>
      <c r="K14" s="110">
        <v>7</v>
      </c>
      <c r="L14" s="110">
        <v>13</v>
      </c>
    </row>
    <row r="15" spans="2:12" s="98" customFormat="1" ht="14" hidden="1" customHeight="1" outlineLevel="1" x14ac:dyDescent="0.35">
      <c r="B15" s="99" t="s">
        <v>294</v>
      </c>
      <c r="C15" s="110">
        <v>47</v>
      </c>
      <c r="D15" s="110">
        <v>9705</v>
      </c>
      <c r="E15" s="110">
        <v>3572</v>
      </c>
      <c r="F15" s="110">
        <v>45</v>
      </c>
      <c r="G15" s="110">
        <v>3</v>
      </c>
      <c r="H15" s="110">
        <v>47</v>
      </c>
      <c r="I15" s="110">
        <v>830</v>
      </c>
      <c r="J15" s="110">
        <v>137</v>
      </c>
      <c r="K15" s="161" t="s">
        <v>100</v>
      </c>
      <c r="L15" s="110">
        <v>2</v>
      </c>
    </row>
    <row r="16" spans="2:12" s="98" customFormat="1" ht="14" hidden="1" customHeight="1" outlineLevel="1" x14ac:dyDescent="0.35">
      <c r="B16" s="99" t="s">
        <v>295</v>
      </c>
      <c r="C16" s="110">
        <v>13</v>
      </c>
      <c r="D16" s="110">
        <v>5031</v>
      </c>
      <c r="E16" s="110">
        <v>2908</v>
      </c>
      <c r="F16" s="110">
        <v>21</v>
      </c>
      <c r="G16" s="110">
        <v>5</v>
      </c>
      <c r="H16" s="110">
        <v>39</v>
      </c>
      <c r="I16" s="110">
        <v>443</v>
      </c>
      <c r="J16" s="110">
        <v>88</v>
      </c>
      <c r="K16" s="110">
        <v>2</v>
      </c>
      <c r="L16" s="110">
        <v>14</v>
      </c>
    </row>
    <row r="17" spans="2:12" s="98" customFormat="1" ht="14" hidden="1" customHeight="1" outlineLevel="1" x14ac:dyDescent="0.35">
      <c r="B17" s="99" t="s">
        <v>296</v>
      </c>
      <c r="C17" s="110">
        <v>29</v>
      </c>
      <c r="D17" s="110">
        <v>4220</v>
      </c>
      <c r="E17" s="110">
        <v>1858</v>
      </c>
      <c r="F17" s="110">
        <v>38</v>
      </c>
      <c r="G17" s="110">
        <v>4</v>
      </c>
      <c r="H17" s="110">
        <v>72</v>
      </c>
      <c r="I17" s="110">
        <v>723</v>
      </c>
      <c r="J17" s="110">
        <v>190</v>
      </c>
      <c r="K17" s="110">
        <v>13</v>
      </c>
      <c r="L17" s="110">
        <v>15</v>
      </c>
    </row>
    <row r="18" spans="2:12" s="98" customFormat="1" ht="14" hidden="1" customHeight="1" outlineLevel="1" x14ac:dyDescent="0.35">
      <c r="B18" s="99" t="s">
        <v>297</v>
      </c>
      <c r="C18" s="110">
        <v>18</v>
      </c>
      <c r="D18" s="110">
        <v>2595</v>
      </c>
      <c r="E18" s="110">
        <v>2408</v>
      </c>
      <c r="F18" s="110">
        <v>125</v>
      </c>
      <c r="G18" s="161" t="s">
        <v>100</v>
      </c>
      <c r="H18" s="110">
        <v>99</v>
      </c>
      <c r="I18" s="110">
        <v>1128</v>
      </c>
      <c r="J18" s="110">
        <v>291</v>
      </c>
      <c r="K18" s="110">
        <v>13</v>
      </c>
      <c r="L18" s="110">
        <v>5</v>
      </c>
    </row>
    <row r="19" spans="2:12" s="98" customFormat="1" ht="14" hidden="1" customHeight="1" outlineLevel="1" x14ac:dyDescent="0.35">
      <c r="B19" s="99" t="s">
        <v>298</v>
      </c>
      <c r="C19" s="161" t="s">
        <v>100</v>
      </c>
      <c r="D19" s="110">
        <v>1319</v>
      </c>
      <c r="E19" s="110">
        <v>1281</v>
      </c>
      <c r="F19" s="110">
        <v>15</v>
      </c>
      <c r="G19" s="110">
        <v>1</v>
      </c>
      <c r="H19" s="110">
        <v>39</v>
      </c>
      <c r="I19" s="110">
        <v>558</v>
      </c>
      <c r="J19" s="110">
        <v>82</v>
      </c>
      <c r="K19" s="161" t="s">
        <v>100</v>
      </c>
      <c r="L19" s="161" t="s">
        <v>100</v>
      </c>
    </row>
    <row r="20" spans="2:12" s="98" customFormat="1" ht="14" hidden="1" customHeight="1" outlineLevel="1" x14ac:dyDescent="0.35">
      <c r="B20" s="99" t="s">
        <v>299</v>
      </c>
      <c r="C20" s="161" t="s">
        <v>100</v>
      </c>
      <c r="D20" s="110">
        <v>98</v>
      </c>
      <c r="E20" s="110">
        <v>374</v>
      </c>
      <c r="F20" s="161" t="s">
        <v>100</v>
      </c>
      <c r="G20" s="161" t="s">
        <v>100</v>
      </c>
      <c r="H20" s="110">
        <v>51</v>
      </c>
      <c r="I20" s="110">
        <v>350</v>
      </c>
      <c r="J20" s="110">
        <v>56</v>
      </c>
      <c r="K20" s="110">
        <v>6</v>
      </c>
      <c r="L20" s="110">
        <v>6</v>
      </c>
    </row>
    <row r="21" spans="2:12" s="98" customFormat="1" ht="14" hidden="1" customHeight="1" outlineLevel="1" x14ac:dyDescent="0.35">
      <c r="B21" s="99" t="s">
        <v>300</v>
      </c>
      <c r="C21" s="110">
        <v>14</v>
      </c>
      <c r="D21" s="110">
        <v>2483</v>
      </c>
      <c r="E21" s="110">
        <v>2566</v>
      </c>
      <c r="F21" s="110">
        <v>40</v>
      </c>
      <c r="G21" s="110">
        <v>4</v>
      </c>
      <c r="H21" s="110">
        <v>160</v>
      </c>
      <c r="I21" s="110">
        <v>1553</v>
      </c>
      <c r="J21" s="110">
        <v>451</v>
      </c>
      <c r="K21" s="110">
        <v>38</v>
      </c>
      <c r="L21" s="110">
        <v>34</v>
      </c>
    </row>
    <row r="22" spans="2:12" s="98" customFormat="1" ht="14" hidden="1" customHeight="1" outlineLevel="1" x14ac:dyDescent="0.35">
      <c r="B22" s="99" t="s">
        <v>301</v>
      </c>
      <c r="C22" s="110">
        <v>1</v>
      </c>
      <c r="D22" s="110">
        <v>1280</v>
      </c>
      <c r="E22" s="110">
        <v>2657</v>
      </c>
      <c r="F22" s="110">
        <v>81</v>
      </c>
      <c r="G22" s="161" t="s">
        <v>100</v>
      </c>
      <c r="H22" s="110">
        <v>490</v>
      </c>
      <c r="I22" s="110">
        <v>1728</v>
      </c>
      <c r="J22" s="110">
        <v>956</v>
      </c>
      <c r="K22" s="110">
        <v>123</v>
      </c>
      <c r="L22" s="110">
        <v>8</v>
      </c>
    </row>
    <row r="23" spans="2:12" s="98" customFormat="1" ht="14" hidden="1" customHeight="1" outlineLevel="1" x14ac:dyDescent="0.35">
      <c r="B23" s="99" t="s">
        <v>302</v>
      </c>
      <c r="C23" s="110">
        <v>21</v>
      </c>
      <c r="D23" s="110">
        <v>7673</v>
      </c>
      <c r="E23" s="110">
        <v>7122</v>
      </c>
      <c r="F23" s="110">
        <v>196</v>
      </c>
      <c r="G23" s="110">
        <v>9</v>
      </c>
      <c r="H23" s="110">
        <v>231</v>
      </c>
      <c r="I23" s="110">
        <v>2064</v>
      </c>
      <c r="J23" s="110">
        <v>619</v>
      </c>
      <c r="K23" s="110">
        <v>17</v>
      </c>
      <c r="L23" s="110">
        <v>45</v>
      </c>
    </row>
    <row r="24" spans="2:12" s="98" customFormat="1" ht="14" hidden="1" customHeight="1" outlineLevel="1" x14ac:dyDescent="0.35">
      <c r="B24" s="99" t="s">
        <v>303</v>
      </c>
      <c r="C24" s="110">
        <v>61</v>
      </c>
      <c r="D24" s="110">
        <v>6724</v>
      </c>
      <c r="E24" s="110">
        <v>4200</v>
      </c>
      <c r="F24" s="110">
        <v>89</v>
      </c>
      <c r="G24" s="110">
        <v>4</v>
      </c>
      <c r="H24" s="110">
        <v>163</v>
      </c>
      <c r="I24" s="110">
        <v>1581</v>
      </c>
      <c r="J24" s="110">
        <v>344</v>
      </c>
      <c r="K24" s="110">
        <v>11</v>
      </c>
      <c r="L24" s="110">
        <v>34</v>
      </c>
    </row>
    <row r="25" spans="2:12" s="98" customFormat="1" ht="14" hidden="1" customHeight="1" outlineLevel="1" x14ac:dyDescent="0.35">
      <c r="B25" s="99" t="s">
        <v>304</v>
      </c>
      <c r="C25" s="110">
        <v>17</v>
      </c>
      <c r="D25" s="110">
        <v>2508</v>
      </c>
      <c r="E25" s="110">
        <v>1577</v>
      </c>
      <c r="F25" s="110">
        <v>49</v>
      </c>
      <c r="G25" s="110">
        <v>2</v>
      </c>
      <c r="H25" s="110">
        <v>70</v>
      </c>
      <c r="I25" s="110">
        <v>561</v>
      </c>
      <c r="J25" s="110">
        <v>154</v>
      </c>
      <c r="K25" s="110">
        <v>2</v>
      </c>
      <c r="L25" s="110">
        <v>3</v>
      </c>
    </row>
    <row r="26" spans="2:12" s="98" customFormat="1" ht="14" hidden="1" customHeight="1" outlineLevel="1" x14ac:dyDescent="0.35">
      <c r="B26" s="99" t="s">
        <v>305</v>
      </c>
      <c r="C26" s="110">
        <v>46</v>
      </c>
      <c r="D26" s="110">
        <v>13227</v>
      </c>
      <c r="E26" s="110">
        <v>8765</v>
      </c>
      <c r="F26" s="110">
        <v>322</v>
      </c>
      <c r="G26" s="110">
        <v>36</v>
      </c>
      <c r="H26" s="110">
        <v>259</v>
      </c>
      <c r="I26" s="110">
        <v>2951</v>
      </c>
      <c r="J26" s="110">
        <v>929</v>
      </c>
      <c r="K26" s="110">
        <v>22</v>
      </c>
      <c r="L26" s="110">
        <v>23</v>
      </c>
    </row>
    <row r="27" spans="2:12" s="98" customFormat="1" ht="14" hidden="1" customHeight="1" outlineLevel="1" x14ac:dyDescent="0.35">
      <c r="B27" s="99" t="s">
        <v>306</v>
      </c>
      <c r="C27" s="110">
        <v>6</v>
      </c>
      <c r="D27" s="110">
        <v>2345</v>
      </c>
      <c r="E27" s="110">
        <v>2779</v>
      </c>
      <c r="F27" s="110">
        <v>106</v>
      </c>
      <c r="G27" s="110">
        <v>1</v>
      </c>
      <c r="H27" s="110">
        <v>120</v>
      </c>
      <c r="I27" s="110">
        <v>1610</v>
      </c>
      <c r="J27" s="110">
        <v>927</v>
      </c>
      <c r="K27" s="110">
        <v>66</v>
      </c>
      <c r="L27" s="110">
        <v>16</v>
      </c>
    </row>
    <row r="28" spans="2:12" s="98" customFormat="1" ht="14" hidden="1" customHeight="1" outlineLevel="1" x14ac:dyDescent="0.35">
      <c r="B28" s="99" t="s">
        <v>307</v>
      </c>
      <c r="C28" s="110">
        <v>4</v>
      </c>
      <c r="D28" s="110">
        <v>3529</v>
      </c>
      <c r="E28" s="110">
        <v>4009</v>
      </c>
      <c r="F28" s="110">
        <v>92</v>
      </c>
      <c r="G28" s="110">
        <v>19</v>
      </c>
      <c r="H28" s="110">
        <v>224</v>
      </c>
      <c r="I28" s="110">
        <v>2000</v>
      </c>
      <c r="J28" s="110">
        <v>734</v>
      </c>
      <c r="K28" s="110">
        <v>26</v>
      </c>
      <c r="L28" s="110">
        <v>7</v>
      </c>
    </row>
    <row r="29" spans="2:12" s="98" customFormat="1" ht="14" hidden="1" customHeight="1" outlineLevel="1" x14ac:dyDescent="0.35">
      <c r="B29" s="99" t="s">
        <v>308</v>
      </c>
      <c r="C29" s="110">
        <v>10</v>
      </c>
      <c r="D29" s="110">
        <v>4152</v>
      </c>
      <c r="E29" s="110">
        <v>3334</v>
      </c>
      <c r="F29" s="110">
        <v>158</v>
      </c>
      <c r="G29" s="110">
        <v>20</v>
      </c>
      <c r="H29" s="110">
        <v>144</v>
      </c>
      <c r="I29" s="110">
        <v>1420</v>
      </c>
      <c r="J29" s="110">
        <v>400</v>
      </c>
      <c r="K29" s="110">
        <v>11</v>
      </c>
      <c r="L29" s="110">
        <v>7</v>
      </c>
    </row>
    <row r="30" spans="2:12" s="98" customFormat="1" ht="14" hidden="1" customHeight="1" outlineLevel="1" x14ac:dyDescent="0.35">
      <c r="B30" s="99" t="s">
        <v>309</v>
      </c>
      <c r="C30" s="110">
        <v>28</v>
      </c>
      <c r="D30" s="110">
        <v>10624</v>
      </c>
      <c r="E30" s="110">
        <v>9261</v>
      </c>
      <c r="F30" s="110">
        <v>140</v>
      </c>
      <c r="G30" s="110">
        <v>25</v>
      </c>
      <c r="H30" s="110">
        <v>399</v>
      </c>
      <c r="I30" s="110">
        <v>2855</v>
      </c>
      <c r="J30" s="110">
        <v>711</v>
      </c>
      <c r="K30" s="110">
        <v>12</v>
      </c>
      <c r="L30" s="110">
        <v>13</v>
      </c>
    </row>
    <row r="31" spans="2:12" s="98" customFormat="1" ht="14" hidden="1" customHeight="1" outlineLevel="1" x14ac:dyDescent="0.35">
      <c r="B31" s="99" t="s">
        <v>310</v>
      </c>
      <c r="C31" s="161" t="s">
        <v>100</v>
      </c>
      <c r="D31" s="110">
        <v>1121</v>
      </c>
      <c r="E31" s="110">
        <v>1047</v>
      </c>
      <c r="F31" s="110">
        <v>300</v>
      </c>
      <c r="G31" s="110">
        <v>5</v>
      </c>
      <c r="H31" s="110">
        <v>23</v>
      </c>
      <c r="I31" s="110">
        <v>383</v>
      </c>
      <c r="J31" s="110">
        <v>160</v>
      </c>
      <c r="K31" s="110">
        <v>1</v>
      </c>
      <c r="L31" s="110">
        <v>3</v>
      </c>
    </row>
    <row r="32" spans="2:12" s="98" customFormat="1" ht="14" hidden="1" customHeight="1" outlineLevel="1" x14ac:dyDescent="0.35">
      <c r="B32" s="99" t="s">
        <v>311</v>
      </c>
      <c r="C32" s="110">
        <v>13</v>
      </c>
      <c r="D32" s="110">
        <v>4867</v>
      </c>
      <c r="E32" s="110">
        <v>2336</v>
      </c>
      <c r="F32" s="110">
        <v>39</v>
      </c>
      <c r="G32" s="110">
        <v>8</v>
      </c>
      <c r="H32" s="110">
        <v>49</v>
      </c>
      <c r="I32" s="110">
        <v>601</v>
      </c>
      <c r="J32" s="110">
        <v>109</v>
      </c>
      <c r="K32" s="110">
        <v>1</v>
      </c>
      <c r="L32" s="110">
        <v>3</v>
      </c>
    </row>
    <row r="33" spans="2:12" s="98" customFormat="1" ht="14" hidden="1" customHeight="1" outlineLevel="1" x14ac:dyDescent="0.35">
      <c r="B33" s="99" t="s">
        <v>312</v>
      </c>
      <c r="C33" s="110">
        <v>1</v>
      </c>
      <c r="D33" s="110">
        <v>1554</v>
      </c>
      <c r="E33" s="110">
        <v>1112</v>
      </c>
      <c r="F33" s="110">
        <v>27</v>
      </c>
      <c r="G33" s="110">
        <v>3</v>
      </c>
      <c r="H33" s="110">
        <v>28</v>
      </c>
      <c r="I33" s="110">
        <v>411</v>
      </c>
      <c r="J33" s="110">
        <v>116</v>
      </c>
      <c r="K33" s="110">
        <v>6</v>
      </c>
      <c r="L33" s="161" t="s">
        <v>100</v>
      </c>
    </row>
    <row r="34" spans="2:12" s="98" customFormat="1" ht="14" hidden="1" customHeight="1" outlineLevel="1" x14ac:dyDescent="0.35">
      <c r="B34" s="99" t="s">
        <v>313</v>
      </c>
      <c r="C34" s="110">
        <v>20</v>
      </c>
      <c r="D34" s="110">
        <v>2618</v>
      </c>
      <c r="E34" s="110">
        <v>3003</v>
      </c>
      <c r="F34" s="110">
        <v>139</v>
      </c>
      <c r="G34" s="110">
        <v>6</v>
      </c>
      <c r="H34" s="110">
        <v>173</v>
      </c>
      <c r="I34" s="110">
        <v>1056</v>
      </c>
      <c r="J34" s="110">
        <v>270</v>
      </c>
      <c r="K34" s="110">
        <v>34</v>
      </c>
      <c r="L34" s="110">
        <v>10</v>
      </c>
    </row>
    <row r="35" spans="2:12" s="1" customFormat="1" ht="14" customHeight="1" collapsed="1" x14ac:dyDescent="0.3">
      <c r="B35" s="100" t="s">
        <v>57</v>
      </c>
      <c r="C35" s="14">
        <v>3</v>
      </c>
      <c r="D35" s="14">
        <v>747</v>
      </c>
      <c r="E35" s="14">
        <v>1732</v>
      </c>
      <c r="F35" s="14">
        <v>351</v>
      </c>
      <c r="G35" s="78">
        <v>2</v>
      </c>
      <c r="H35" s="78">
        <v>138</v>
      </c>
      <c r="I35" s="78">
        <v>1554</v>
      </c>
      <c r="J35" s="78">
        <v>935</v>
      </c>
      <c r="K35" s="78">
        <v>10</v>
      </c>
      <c r="L35" s="78">
        <v>38</v>
      </c>
    </row>
    <row r="36" spans="2:12" s="1" customFormat="1" ht="14" customHeight="1" x14ac:dyDescent="0.3">
      <c r="B36" s="100" t="s">
        <v>58</v>
      </c>
      <c r="C36" s="14">
        <v>99</v>
      </c>
      <c r="D36" s="14">
        <v>8835</v>
      </c>
      <c r="E36" s="14">
        <v>3925</v>
      </c>
      <c r="F36" s="14">
        <v>91</v>
      </c>
      <c r="G36" s="78">
        <v>2</v>
      </c>
      <c r="H36" s="78">
        <v>182</v>
      </c>
      <c r="I36" s="78">
        <v>2512</v>
      </c>
      <c r="J36" s="78">
        <v>551</v>
      </c>
      <c r="K36" s="78">
        <v>18</v>
      </c>
      <c r="L36" s="78">
        <v>15</v>
      </c>
    </row>
    <row r="37" spans="2:12" s="1" customFormat="1" ht="14" customHeight="1" x14ac:dyDescent="0.3">
      <c r="B37" s="102" t="s">
        <v>49</v>
      </c>
      <c r="C37" s="14">
        <v>292</v>
      </c>
      <c r="D37" s="14">
        <v>34906</v>
      </c>
      <c r="E37" s="14">
        <v>11828</v>
      </c>
      <c r="F37" s="14">
        <v>262</v>
      </c>
      <c r="G37" s="78">
        <v>24</v>
      </c>
      <c r="H37" s="78">
        <v>765</v>
      </c>
      <c r="I37" s="78">
        <v>6644</v>
      </c>
      <c r="J37" s="78">
        <v>1704</v>
      </c>
      <c r="K37" s="78">
        <v>50</v>
      </c>
      <c r="L37" s="78">
        <v>132</v>
      </c>
    </row>
    <row r="38" spans="2:12" s="1" customFormat="1" ht="14" customHeight="1" x14ac:dyDescent="0.3">
      <c r="B38" s="100" t="s">
        <v>50</v>
      </c>
      <c r="C38" s="14">
        <f>+C39+C40+C41</f>
        <v>148</v>
      </c>
      <c r="D38" s="14">
        <f t="shared" ref="D38:L38" si="1">+D39+D40+D41</f>
        <v>71232</v>
      </c>
      <c r="E38" s="14">
        <f t="shared" si="1"/>
        <v>102758</v>
      </c>
      <c r="F38" s="14">
        <f t="shared" si="1"/>
        <v>1183</v>
      </c>
      <c r="G38" s="14">
        <f t="shared" si="1"/>
        <v>115</v>
      </c>
      <c r="H38" s="14">
        <f t="shared" si="1"/>
        <v>3642</v>
      </c>
      <c r="I38" s="14">
        <f t="shared" si="1"/>
        <v>38065</v>
      </c>
      <c r="J38" s="14">
        <f t="shared" si="1"/>
        <v>6411</v>
      </c>
      <c r="K38" s="14">
        <f t="shared" si="1"/>
        <v>780</v>
      </c>
      <c r="L38" s="14">
        <f t="shared" si="1"/>
        <v>175</v>
      </c>
    </row>
    <row r="39" spans="2:12" s="1" customFormat="1" ht="14" hidden="1" customHeight="1" outlineLevel="1" x14ac:dyDescent="0.3">
      <c r="B39" s="99" t="s">
        <v>314</v>
      </c>
      <c r="C39" s="110">
        <v>12</v>
      </c>
      <c r="D39" s="110">
        <v>7133</v>
      </c>
      <c r="E39" s="110">
        <v>7839</v>
      </c>
      <c r="F39" s="110">
        <v>189</v>
      </c>
      <c r="G39" s="110">
        <v>6</v>
      </c>
      <c r="H39" s="110">
        <v>304</v>
      </c>
      <c r="I39" s="110">
        <v>2581</v>
      </c>
      <c r="J39" s="110">
        <v>305</v>
      </c>
      <c r="K39" s="110">
        <v>9</v>
      </c>
      <c r="L39" s="110">
        <v>10</v>
      </c>
    </row>
    <row r="40" spans="2:12" s="1" customFormat="1" ht="14" hidden="1" customHeight="1" outlineLevel="1" x14ac:dyDescent="0.3">
      <c r="B40" s="99" t="s">
        <v>315</v>
      </c>
      <c r="C40" s="110">
        <v>47</v>
      </c>
      <c r="D40" s="110">
        <v>16966</v>
      </c>
      <c r="E40" s="110">
        <v>19220</v>
      </c>
      <c r="F40" s="110">
        <v>411</v>
      </c>
      <c r="G40" s="110">
        <v>35</v>
      </c>
      <c r="H40" s="110">
        <v>1583</v>
      </c>
      <c r="I40" s="110">
        <v>14022</v>
      </c>
      <c r="J40" s="110">
        <v>3214</v>
      </c>
      <c r="K40" s="110">
        <v>738</v>
      </c>
      <c r="L40" s="110">
        <v>107</v>
      </c>
    </row>
    <row r="41" spans="2:12" s="1" customFormat="1" ht="14" hidden="1" customHeight="1" outlineLevel="1" x14ac:dyDescent="0.3">
      <c r="B41" s="99" t="s">
        <v>316</v>
      </c>
      <c r="C41" s="110">
        <v>89</v>
      </c>
      <c r="D41" s="110">
        <v>47133</v>
      </c>
      <c r="E41" s="110">
        <v>75699</v>
      </c>
      <c r="F41" s="110">
        <v>583</v>
      </c>
      <c r="G41" s="110">
        <v>74</v>
      </c>
      <c r="H41" s="110">
        <v>1755</v>
      </c>
      <c r="I41" s="110">
        <v>21462</v>
      </c>
      <c r="J41" s="110">
        <v>2892</v>
      </c>
      <c r="K41" s="110">
        <v>33</v>
      </c>
      <c r="L41" s="110">
        <v>58</v>
      </c>
    </row>
    <row r="42" spans="2:12" ht="14" customHeight="1" collapsed="1" x14ac:dyDescent="0.2">
      <c r="B42" s="10" t="s">
        <v>51</v>
      </c>
      <c r="C42" s="14">
        <v>33</v>
      </c>
      <c r="D42" s="14">
        <v>28702</v>
      </c>
      <c r="E42" s="14">
        <v>28793</v>
      </c>
      <c r="F42" s="14">
        <v>181</v>
      </c>
      <c r="G42" s="14">
        <v>9</v>
      </c>
      <c r="H42" s="14">
        <v>792</v>
      </c>
      <c r="I42" s="14">
        <v>9265</v>
      </c>
      <c r="J42" s="14">
        <v>1243</v>
      </c>
      <c r="K42" s="14">
        <v>30</v>
      </c>
      <c r="L42" s="14">
        <v>45</v>
      </c>
    </row>
    <row r="43" spans="2:12" ht="14" customHeight="1" x14ac:dyDescent="0.2">
      <c r="B43" s="10" t="s">
        <v>52</v>
      </c>
      <c r="C43" s="14">
        <v>339</v>
      </c>
      <c r="D43" s="14">
        <v>21942</v>
      </c>
      <c r="E43" s="14">
        <v>21570</v>
      </c>
      <c r="F43" s="14">
        <v>409</v>
      </c>
      <c r="G43" s="14">
        <v>28</v>
      </c>
      <c r="H43" s="14">
        <v>558</v>
      </c>
      <c r="I43" s="14">
        <v>4668</v>
      </c>
      <c r="J43" s="14">
        <v>377</v>
      </c>
      <c r="K43" s="14">
        <v>3</v>
      </c>
      <c r="L43" s="14">
        <v>184</v>
      </c>
    </row>
    <row r="44" spans="2:12" ht="14" customHeight="1" x14ac:dyDescent="0.2">
      <c r="B44" s="10" t="s">
        <v>61</v>
      </c>
      <c r="C44" s="56" t="s">
        <v>100</v>
      </c>
      <c r="D44" s="14">
        <v>995</v>
      </c>
      <c r="E44" s="14">
        <v>10051</v>
      </c>
      <c r="F44" s="14">
        <v>589</v>
      </c>
      <c r="G44" s="14">
        <v>47</v>
      </c>
      <c r="H44" s="14">
        <v>2551</v>
      </c>
      <c r="I44" s="14">
        <v>26015</v>
      </c>
      <c r="J44" s="14">
        <v>7795</v>
      </c>
      <c r="K44" s="14">
        <v>181</v>
      </c>
      <c r="L44" s="14">
        <v>107</v>
      </c>
    </row>
    <row r="45" spans="2:12" ht="14" customHeight="1" x14ac:dyDescent="0.2">
      <c r="B45" s="10" t="s">
        <v>60</v>
      </c>
      <c r="C45" s="14">
        <v>5</v>
      </c>
      <c r="D45" s="14">
        <v>1489</v>
      </c>
      <c r="E45" s="14">
        <v>16703</v>
      </c>
      <c r="F45" s="14">
        <v>169</v>
      </c>
      <c r="G45" s="14">
        <v>9</v>
      </c>
      <c r="H45" s="14">
        <v>1695</v>
      </c>
      <c r="I45" s="14">
        <v>26221</v>
      </c>
      <c r="J45" s="14">
        <v>3849</v>
      </c>
      <c r="K45" s="14">
        <v>112</v>
      </c>
      <c r="L45" s="14">
        <v>53</v>
      </c>
    </row>
    <row r="46" spans="2:12" ht="14" customHeight="1" x14ac:dyDescent="0.2">
      <c r="B46" s="10" t="s">
        <v>59</v>
      </c>
      <c r="C46" s="14">
        <v>2</v>
      </c>
      <c r="D46" s="14">
        <v>688</v>
      </c>
      <c r="E46" s="14">
        <v>1360</v>
      </c>
      <c r="F46" s="14">
        <v>21</v>
      </c>
      <c r="G46" s="14">
        <v>4</v>
      </c>
      <c r="H46" s="14">
        <v>138</v>
      </c>
      <c r="I46" s="14">
        <v>1671</v>
      </c>
      <c r="J46" s="14">
        <v>465</v>
      </c>
      <c r="K46" s="14">
        <v>3</v>
      </c>
      <c r="L46" s="14">
        <v>3</v>
      </c>
    </row>
    <row r="47" spans="2:12" ht="14" customHeight="1" x14ac:dyDescent="0.2">
      <c r="B47" s="10" t="s">
        <v>62</v>
      </c>
      <c r="C47" s="14">
        <v>13</v>
      </c>
      <c r="D47" s="14">
        <v>3999</v>
      </c>
      <c r="E47" s="14">
        <v>12914</v>
      </c>
      <c r="F47" s="14">
        <v>493</v>
      </c>
      <c r="G47" s="14">
        <v>64</v>
      </c>
      <c r="H47" s="14">
        <v>1552</v>
      </c>
      <c r="I47" s="14">
        <v>24141</v>
      </c>
      <c r="J47" s="14">
        <v>8410</v>
      </c>
      <c r="K47" s="14">
        <v>698</v>
      </c>
      <c r="L47" s="14">
        <v>147</v>
      </c>
    </row>
    <row r="48" spans="2:12" ht="14" customHeight="1" x14ac:dyDescent="0.2">
      <c r="B48" s="10" t="s">
        <v>63</v>
      </c>
      <c r="C48" s="14">
        <v>313</v>
      </c>
      <c r="D48" s="14">
        <v>31212</v>
      </c>
      <c r="E48" s="14">
        <v>27084</v>
      </c>
      <c r="F48" s="14">
        <v>302</v>
      </c>
      <c r="G48" s="14">
        <v>32</v>
      </c>
      <c r="H48" s="14">
        <v>1522</v>
      </c>
      <c r="I48" s="14">
        <v>13944</v>
      </c>
      <c r="J48" s="14">
        <v>1858</v>
      </c>
      <c r="K48" s="14">
        <v>31</v>
      </c>
      <c r="L48" s="14">
        <v>498</v>
      </c>
    </row>
    <row r="49" spans="2:12" ht="14" customHeight="1" x14ac:dyDescent="0.2">
      <c r="B49" s="10" t="s">
        <v>69</v>
      </c>
      <c r="C49" s="14">
        <v>4</v>
      </c>
      <c r="D49" s="14">
        <v>1100</v>
      </c>
      <c r="E49" s="14">
        <v>1087</v>
      </c>
      <c r="F49" s="14">
        <v>8</v>
      </c>
      <c r="G49" s="14">
        <v>1</v>
      </c>
      <c r="H49" s="14">
        <v>33</v>
      </c>
      <c r="I49" s="14">
        <v>794</v>
      </c>
      <c r="J49" s="14">
        <v>294</v>
      </c>
      <c r="K49" s="14">
        <v>30</v>
      </c>
      <c r="L49" s="56" t="s">
        <v>100</v>
      </c>
    </row>
    <row r="50" spans="2:12" ht="14" customHeight="1" x14ac:dyDescent="0.2">
      <c r="B50" s="10" t="s">
        <v>64</v>
      </c>
      <c r="C50" s="14">
        <v>28</v>
      </c>
      <c r="D50" s="14">
        <v>2093</v>
      </c>
      <c r="E50" s="14">
        <v>2979</v>
      </c>
      <c r="F50" s="14">
        <v>158</v>
      </c>
      <c r="G50" s="14">
        <v>19</v>
      </c>
      <c r="H50" s="14">
        <v>379</v>
      </c>
      <c r="I50" s="14">
        <v>7336</v>
      </c>
      <c r="J50" s="14">
        <v>1770</v>
      </c>
      <c r="K50" s="14">
        <v>470</v>
      </c>
      <c r="L50" s="14">
        <v>14</v>
      </c>
    </row>
    <row r="51" spans="2:12" ht="14" customHeight="1" x14ac:dyDescent="0.2">
      <c r="B51" s="10" t="s">
        <v>65</v>
      </c>
      <c r="C51" s="14">
        <v>173</v>
      </c>
      <c r="D51" s="14">
        <v>25559</v>
      </c>
      <c r="E51" s="14">
        <v>23899</v>
      </c>
      <c r="F51" s="14">
        <v>340</v>
      </c>
      <c r="G51" s="14">
        <v>45</v>
      </c>
      <c r="H51" s="14">
        <v>1586</v>
      </c>
      <c r="I51" s="14">
        <v>32535</v>
      </c>
      <c r="J51" s="14">
        <v>3817</v>
      </c>
      <c r="K51" s="14">
        <v>122</v>
      </c>
      <c r="L51" s="14">
        <v>56</v>
      </c>
    </row>
    <row r="52" spans="2:12" ht="14" customHeight="1" x14ac:dyDescent="0.2">
      <c r="B52" s="10" t="s">
        <v>66</v>
      </c>
      <c r="C52" s="14">
        <v>5</v>
      </c>
      <c r="D52" s="14">
        <v>1029</v>
      </c>
      <c r="E52" s="14">
        <v>2022</v>
      </c>
      <c r="F52" s="14">
        <v>65</v>
      </c>
      <c r="G52" s="14">
        <v>18</v>
      </c>
      <c r="H52" s="14">
        <v>140</v>
      </c>
      <c r="I52" s="14">
        <v>1912</v>
      </c>
      <c r="J52" s="14">
        <v>344</v>
      </c>
      <c r="K52" s="14">
        <v>24</v>
      </c>
      <c r="L52" s="14">
        <v>7</v>
      </c>
    </row>
    <row r="53" spans="2:12" ht="14" customHeight="1" x14ac:dyDescent="0.2">
      <c r="B53" s="10" t="s">
        <v>67</v>
      </c>
      <c r="C53" s="14">
        <v>29</v>
      </c>
      <c r="D53" s="14">
        <v>3762</v>
      </c>
      <c r="E53" s="14">
        <v>4530</v>
      </c>
      <c r="F53" s="14">
        <v>99</v>
      </c>
      <c r="G53" s="14">
        <v>21</v>
      </c>
      <c r="H53" s="14">
        <v>291</v>
      </c>
      <c r="I53" s="14">
        <v>4672</v>
      </c>
      <c r="J53" s="14">
        <v>742</v>
      </c>
      <c r="K53" s="14">
        <v>84</v>
      </c>
      <c r="L53" s="14">
        <v>18</v>
      </c>
    </row>
    <row r="54" spans="2:12" ht="14" customHeight="1" x14ac:dyDescent="0.2">
      <c r="B54" s="86" t="s">
        <v>68</v>
      </c>
      <c r="C54" s="46" t="s">
        <v>100</v>
      </c>
      <c r="D54" s="46" t="s">
        <v>100</v>
      </c>
      <c r="E54" s="46" t="s">
        <v>100</v>
      </c>
      <c r="F54" s="46" t="s">
        <v>100</v>
      </c>
      <c r="G54" s="46" t="s">
        <v>100</v>
      </c>
      <c r="H54" s="46" t="s">
        <v>100</v>
      </c>
      <c r="I54" s="152">
        <v>2</v>
      </c>
      <c r="J54" s="152">
        <v>1</v>
      </c>
      <c r="K54" s="46" t="s">
        <v>100</v>
      </c>
      <c r="L54" s="46" t="s">
        <v>100</v>
      </c>
    </row>
    <row r="55" spans="2:12" x14ac:dyDescent="0.2">
      <c r="B55" s="32" t="s">
        <v>98</v>
      </c>
    </row>
  </sheetData>
  <mergeCells count="12">
    <mergeCell ref="L5:L6"/>
    <mergeCell ref="B2:L2"/>
    <mergeCell ref="B3:L3"/>
    <mergeCell ref="G5:G6"/>
    <mergeCell ref="C5:C6"/>
    <mergeCell ref="D5:D6"/>
    <mergeCell ref="E5:E6"/>
    <mergeCell ref="F5:F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6"/>
  <sheetViews>
    <sheetView workbookViewId="0"/>
  </sheetViews>
  <sheetFormatPr defaultColWidth="9.1796875" defaultRowHeight="12.5" outlineLevelRow="1" x14ac:dyDescent="0.3"/>
  <cols>
    <col min="1" max="1" width="3.6328125" style="1" customWidth="1"/>
    <col min="2" max="2" width="57" style="101" customWidth="1"/>
    <col min="3" max="7" width="9.1796875" style="3" customWidth="1"/>
    <col min="8" max="8" width="10.81640625" style="1" customWidth="1"/>
    <col min="9" max="158" width="9.1796875" style="1"/>
    <col min="159" max="159" width="51.1796875" style="1" customWidth="1"/>
    <col min="160" max="167" width="9.81640625" style="1" customWidth="1"/>
    <col min="168" max="414" width="9.1796875" style="1"/>
    <col min="415" max="415" width="51.1796875" style="1" customWidth="1"/>
    <col min="416" max="423" width="9.81640625" style="1" customWidth="1"/>
    <col min="424" max="670" width="9.1796875" style="1"/>
    <col min="671" max="671" width="51.1796875" style="1" customWidth="1"/>
    <col min="672" max="679" width="9.81640625" style="1" customWidth="1"/>
    <col min="680" max="926" width="9.1796875" style="1"/>
    <col min="927" max="927" width="51.1796875" style="1" customWidth="1"/>
    <col min="928" max="935" width="9.81640625" style="1" customWidth="1"/>
    <col min="936" max="1182" width="9.1796875" style="1"/>
    <col min="1183" max="1183" width="51.1796875" style="1" customWidth="1"/>
    <col min="1184" max="1191" width="9.81640625" style="1" customWidth="1"/>
    <col min="1192" max="1438" width="9.1796875" style="1"/>
    <col min="1439" max="1439" width="51.1796875" style="1" customWidth="1"/>
    <col min="1440" max="1447" width="9.81640625" style="1" customWidth="1"/>
    <col min="1448" max="1694" width="9.1796875" style="1"/>
    <col min="1695" max="1695" width="51.1796875" style="1" customWidth="1"/>
    <col min="1696" max="1703" width="9.81640625" style="1" customWidth="1"/>
    <col min="1704" max="1950" width="9.1796875" style="1"/>
    <col min="1951" max="1951" width="51.1796875" style="1" customWidth="1"/>
    <col min="1952" max="1959" width="9.81640625" style="1" customWidth="1"/>
    <col min="1960" max="2206" width="9.1796875" style="1"/>
    <col min="2207" max="2207" width="51.1796875" style="1" customWidth="1"/>
    <col min="2208" max="2215" width="9.81640625" style="1" customWidth="1"/>
    <col min="2216" max="2462" width="9.1796875" style="1"/>
    <col min="2463" max="2463" width="51.1796875" style="1" customWidth="1"/>
    <col min="2464" max="2471" width="9.81640625" style="1" customWidth="1"/>
    <col min="2472" max="2718" width="9.1796875" style="1"/>
    <col min="2719" max="2719" width="51.1796875" style="1" customWidth="1"/>
    <col min="2720" max="2727" width="9.81640625" style="1" customWidth="1"/>
    <col min="2728" max="2974" width="9.1796875" style="1"/>
    <col min="2975" max="2975" width="51.1796875" style="1" customWidth="1"/>
    <col min="2976" max="2983" width="9.81640625" style="1" customWidth="1"/>
    <col min="2984" max="3230" width="9.1796875" style="1"/>
    <col min="3231" max="3231" width="51.1796875" style="1" customWidth="1"/>
    <col min="3232" max="3239" width="9.81640625" style="1" customWidth="1"/>
    <col min="3240" max="3486" width="9.1796875" style="1"/>
    <col min="3487" max="3487" width="51.1796875" style="1" customWidth="1"/>
    <col min="3488" max="3495" width="9.81640625" style="1" customWidth="1"/>
    <col min="3496" max="3742" width="9.1796875" style="1"/>
    <col min="3743" max="3743" width="51.1796875" style="1" customWidth="1"/>
    <col min="3744" max="3751" width="9.81640625" style="1" customWidth="1"/>
    <col min="3752" max="3998" width="9.1796875" style="1"/>
    <col min="3999" max="3999" width="51.1796875" style="1" customWidth="1"/>
    <col min="4000" max="4007" width="9.81640625" style="1" customWidth="1"/>
    <col min="4008" max="4254" width="9.1796875" style="1"/>
    <col min="4255" max="4255" width="51.1796875" style="1" customWidth="1"/>
    <col min="4256" max="4263" width="9.81640625" style="1" customWidth="1"/>
    <col min="4264" max="4510" width="9.1796875" style="1"/>
    <col min="4511" max="4511" width="51.1796875" style="1" customWidth="1"/>
    <col min="4512" max="4519" width="9.81640625" style="1" customWidth="1"/>
    <col min="4520" max="4766" width="9.1796875" style="1"/>
    <col min="4767" max="4767" width="51.1796875" style="1" customWidth="1"/>
    <col min="4768" max="4775" width="9.81640625" style="1" customWidth="1"/>
    <col min="4776" max="5022" width="9.1796875" style="1"/>
    <col min="5023" max="5023" width="51.1796875" style="1" customWidth="1"/>
    <col min="5024" max="5031" width="9.81640625" style="1" customWidth="1"/>
    <col min="5032" max="5278" width="9.1796875" style="1"/>
    <col min="5279" max="5279" width="51.1796875" style="1" customWidth="1"/>
    <col min="5280" max="5287" width="9.81640625" style="1" customWidth="1"/>
    <col min="5288" max="5534" width="9.1796875" style="1"/>
    <col min="5535" max="5535" width="51.1796875" style="1" customWidth="1"/>
    <col min="5536" max="5543" width="9.81640625" style="1" customWidth="1"/>
    <col min="5544" max="5790" width="9.1796875" style="1"/>
    <col min="5791" max="5791" width="51.1796875" style="1" customWidth="1"/>
    <col min="5792" max="5799" width="9.81640625" style="1" customWidth="1"/>
    <col min="5800" max="6046" width="9.1796875" style="1"/>
    <col min="6047" max="6047" width="51.1796875" style="1" customWidth="1"/>
    <col min="6048" max="6055" width="9.81640625" style="1" customWidth="1"/>
    <col min="6056" max="6302" width="9.1796875" style="1"/>
    <col min="6303" max="6303" width="51.1796875" style="1" customWidth="1"/>
    <col min="6304" max="6311" width="9.81640625" style="1" customWidth="1"/>
    <col min="6312" max="6558" width="9.1796875" style="1"/>
    <col min="6559" max="6559" width="51.1796875" style="1" customWidth="1"/>
    <col min="6560" max="6567" width="9.81640625" style="1" customWidth="1"/>
    <col min="6568" max="6814" width="9.1796875" style="1"/>
    <col min="6815" max="6815" width="51.1796875" style="1" customWidth="1"/>
    <col min="6816" max="6823" width="9.81640625" style="1" customWidth="1"/>
    <col min="6824" max="7070" width="9.1796875" style="1"/>
    <col min="7071" max="7071" width="51.1796875" style="1" customWidth="1"/>
    <col min="7072" max="7079" width="9.81640625" style="1" customWidth="1"/>
    <col min="7080" max="7326" width="9.1796875" style="1"/>
    <col min="7327" max="7327" width="51.1796875" style="1" customWidth="1"/>
    <col min="7328" max="7335" width="9.81640625" style="1" customWidth="1"/>
    <col min="7336" max="7582" width="9.1796875" style="1"/>
    <col min="7583" max="7583" width="51.1796875" style="1" customWidth="1"/>
    <col min="7584" max="7591" width="9.81640625" style="1" customWidth="1"/>
    <col min="7592" max="7838" width="9.1796875" style="1"/>
    <col min="7839" max="7839" width="51.1796875" style="1" customWidth="1"/>
    <col min="7840" max="7847" width="9.81640625" style="1" customWidth="1"/>
    <col min="7848" max="8094" width="9.1796875" style="1"/>
    <col min="8095" max="8095" width="51.1796875" style="1" customWidth="1"/>
    <col min="8096" max="8103" width="9.81640625" style="1" customWidth="1"/>
    <col min="8104" max="8350" width="9.1796875" style="1"/>
    <col min="8351" max="8351" width="51.1796875" style="1" customWidth="1"/>
    <col min="8352" max="8359" width="9.81640625" style="1" customWidth="1"/>
    <col min="8360" max="8606" width="9.1796875" style="1"/>
    <col min="8607" max="8607" width="51.1796875" style="1" customWidth="1"/>
    <col min="8608" max="8615" width="9.81640625" style="1" customWidth="1"/>
    <col min="8616" max="8862" width="9.1796875" style="1"/>
    <col min="8863" max="8863" width="51.1796875" style="1" customWidth="1"/>
    <col min="8864" max="8871" width="9.81640625" style="1" customWidth="1"/>
    <col min="8872" max="9118" width="9.1796875" style="1"/>
    <col min="9119" max="9119" width="51.1796875" style="1" customWidth="1"/>
    <col min="9120" max="9127" width="9.81640625" style="1" customWidth="1"/>
    <col min="9128" max="9374" width="9.1796875" style="1"/>
    <col min="9375" max="9375" width="51.1796875" style="1" customWidth="1"/>
    <col min="9376" max="9383" width="9.81640625" style="1" customWidth="1"/>
    <col min="9384" max="9630" width="9.1796875" style="1"/>
    <col min="9631" max="9631" width="51.1796875" style="1" customWidth="1"/>
    <col min="9632" max="9639" width="9.81640625" style="1" customWidth="1"/>
    <col min="9640" max="9886" width="9.1796875" style="1"/>
    <col min="9887" max="9887" width="51.1796875" style="1" customWidth="1"/>
    <col min="9888" max="9895" width="9.81640625" style="1" customWidth="1"/>
    <col min="9896" max="10142" width="9.1796875" style="1"/>
    <col min="10143" max="10143" width="51.1796875" style="1" customWidth="1"/>
    <col min="10144" max="10151" width="9.81640625" style="1" customWidth="1"/>
    <col min="10152" max="10398" width="9.1796875" style="1"/>
    <col min="10399" max="10399" width="51.1796875" style="1" customWidth="1"/>
    <col min="10400" max="10407" width="9.81640625" style="1" customWidth="1"/>
    <col min="10408" max="10654" width="9.1796875" style="1"/>
    <col min="10655" max="10655" width="51.1796875" style="1" customWidth="1"/>
    <col min="10656" max="10663" width="9.81640625" style="1" customWidth="1"/>
    <col min="10664" max="10910" width="9.1796875" style="1"/>
    <col min="10911" max="10911" width="51.1796875" style="1" customWidth="1"/>
    <col min="10912" max="10919" width="9.81640625" style="1" customWidth="1"/>
    <col min="10920" max="11166" width="9.1796875" style="1"/>
    <col min="11167" max="11167" width="51.1796875" style="1" customWidth="1"/>
    <col min="11168" max="11175" width="9.81640625" style="1" customWidth="1"/>
    <col min="11176" max="11422" width="9.1796875" style="1"/>
    <col min="11423" max="11423" width="51.1796875" style="1" customWidth="1"/>
    <col min="11424" max="11431" width="9.81640625" style="1" customWidth="1"/>
    <col min="11432" max="11678" width="9.1796875" style="1"/>
    <col min="11679" max="11679" width="51.1796875" style="1" customWidth="1"/>
    <col min="11680" max="11687" width="9.81640625" style="1" customWidth="1"/>
    <col min="11688" max="11934" width="9.1796875" style="1"/>
    <col min="11935" max="11935" width="51.1796875" style="1" customWidth="1"/>
    <col min="11936" max="11943" width="9.81640625" style="1" customWidth="1"/>
    <col min="11944" max="12190" width="9.1796875" style="1"/>
    <col min="12191" max="12191" width="51.1796875" style="1" customWidth="1"/>
    <col min="12192" max="12199" width="9.81640625" style="1" customWidth="1"/>
    <col min="12200" max="12446" width="9.1796875" style="1"/>
    <col min="12447" max="12447" width="51.1796875" style="1" customWidth="1"/>
    <col min="12448" max="12455" width="9.81640625" style="1" customWidth="1"/>
    <col min="12456" max="12702" width="9.1796875" style="1"/>
    <col min="12703" max="12703" width="51.1796875" style="1" customWidth="1"/>
    <col min="12704" max="12711" width="9.81640625" style="1" customWidth="1"/>
    <col min="12712" max="12958" width="9.1796875" style="1"/>
    <col min="12959" max="12959" width="51.1796875" style="1" customWidth="1"/>
    <col min="12960" max="12967" width="9.81640625" style="1" customWidth="1"/>
    <col min="12968" max="13214" width="9.1796875" style="1"/>
    <col min="13215" max="13215" width="51.1796875" style="1" customWidth="1"/>
    <col min="13216" max="13223" width="9.81640625" style="1" customWidth="1"/>
    <col min="13224" max="13470" width="9.1796875" style="1"/>
    <col min="13471" max="13471" width="51.1796875" style="1" customWidth="1"/>
    <col min="13472" max="13479" width="9.81640625" style="1" customWidth="1"/>
    <col min="13480" max="13726" width="9.1796875" style="1"/>
    <col min="13727" max="13727" width="51.1796875" style="1" customWidth="1"/>
    <col min="13728" max="13735" width="9.81640625" style="1" customWidth="1"/>
    <col min="13736" max="13982" width="9.1796875" style="1"/>
    <col min="13983" max="13983" width="51.1796875" style="1" customWidth="1"/>
    <col min="13984" max="13991" width="9.81640625" style="1" customWidth="1"/>
    <col min="13992" max="14238" width="9.1796875" style="1"/>
    <col min="14239" max="14239" width="51.1796875" style="1" customWidth="1"/>
    <col min="14240" max="14247" width="9.81640625" style="1" customWidth="1"/>
    <col min="14248" max="14494" width="9.1796875" style="1"/>
    <col min="14495" max="14495" width="51.1796875" style="1" customWidth="1"/>
    <col min="14496" max="14503" width="9.81640625" style="1" customWidth="1"/>
    <col min="14504" max="14750" width="9.1796875" style="1"/>
    <col min="14751" max="14751" width="51.1796875" style="1" customWidth="1"/>
    <col min="14752" max="14759" width="9.81640625" style="1" customWidth="1"/>
    <col min="14760" max="15006" width="9.1796875" style="1"/>
    <col min="15007" max="15007" width="51.1796875" style="1" customWidth="1"/>
    <col min="15008" max="15015" width="9.81640625" style="1" customWidth="1"/>
    <col min="15016" max="15262" width="9.1796875" style="1"/>
    <col min="15263" max="15263" width="51.1796875" style="1" customWidth="1"/>
    <col min="15264" max="15271" width="9.81640625" style="1" customWidth="1"/>
    <col min="15272" max="15518" width="9.1796875" style="1"/>
    <col min="15519" max="15519" width="51.1796875" style="1" customWidth="1"/>
    <col min="15520" max="15527" width="9.81640625" style="1" customWidth="1"/>
    <col min="15528" max="15774" width="9.1796875" style="1"/>
    <col min="15775" max="15775" width="51.1796875" style="1" customWidth="1"/>
    <col min="15776" max="15783" width="9.81640625" style="1" customWidth="1"/>
    <col min="15784" max="16030" width="9.1796875" style="1"/>
    <col min="16031" max="16031" width="51.1796875" style="1" customWidth="1"/>
    <col min="16032" max="16039" width="9.81640625" style="1" customWidth="1"/>
    <col min="16040" max="16384" width="9.1796875" style="1"/>
  </cols>
  <sheetData>
    <row r="1" spans="2:9" ht="14" x14ac:dyDescent="0.3">
      <c r="H1" s="36" t="s">
        <v>138</v>
      </c>
    </row>
    <row r="2" spans="2:9" ht="29" customHeight="1" x14ac:dyDescent="0.3">
      <c r="B2" s="181" t="s">
        <v>139</v>
      </c>
      <c r="C2" s="181"/>
      <c r="D2" s="181"/>
      <c r="E2" s="181"/>
      <c r="F2" s="181"/>
      <c r="G2" s="181"/>
      <c r="H2" s="181"/>
    </row>
    <row r="3" spans="2:9" x14ac:dyDescent="0.3">
      <c r="B3" s="182">
        <v>2021</v>
      </c>
      <c r="C3" s="182"/>
      <c r="D3" s="182"/>
      <c r="E3" s="182"/>
      <c r="F3" s="182"/>
      <c r="G3" s="182"/>
      <c r="H3" s="182"/>
    </row>
    <row r="4" spans="2:9" x14ac:dyDescent="0.3">
      <c r="B4" s="102" t="s">
        <v>115</v>
      </c>
      <c r="C4" s="8"/>
      <c r="D4" s="8"/>
      <c r="E4" s="15"/>
      <c r="F4" s="15"/>
      <c r="G4" s="15"/>
      <c r="H4" s="15"/>
    </row>
    <row r="5" spans="2:9" x14ac:dyDescent="0.3">
      <c r="B5" s="37" t="s">
        <v>76</v>
      </c>
      <c r="C5" s="184" t="s">
        <v>0</v>
      </c>
      <c r="D5" s="183" t="s">
        <v>54</v>
      </c>
      <c r="E5" s="183" t="s">
        <v>44</v>
      </c>
      <c r="F5" s="183" t="s">
        <v>45</v>
      </c>
      <c r="G5" s="183" t="s">
        <v>55</v>
      </c>
      <c r="H5" s="183" t="s">
        <v>56</v>
      </c>
    </row>
    <row r="6" spans="2:9" x14ac:dyDescent="0.3">
      <c r="B6" s="103" t="s">
        <v>46</v>
      </c>
      <c r="C6" s="184"/>
      <c r="D6" s="183"/>
      <c r="E6" s="183"/>
      <c r="F6" s="183"/>
      <c r="G6" s="183"/>
      <c r="H6" s="183"/>
    </row>
    <row r="7" spans="2:9" ht="14" customHeight="1" x14ac:dyDescent="0.3">
      <c r="B7" s="105" t="s">
        <v>0</v>
      </c>
      <c r="C7" s="162">
        <v>2919598</v>
      </c>
      <c r="D7" s="55">
        <v>555643</v>
      </c>
      <c r="E7" s="55">
        <v>736382</v>
      </c>
      <c r="F7" s="55">
        <v>678232</v>
      </c>
      <c r="G7" s="55">
        <v>205803</v>
      </c>
      <c r="H7" s="55">
        <v>743538</v>
      </c>
    </row>
    <row r="8" spans="2:9" ht="14" customHeight="1" x14ac:dyDescent="0.3">
      <c r="B8" s="102" t="s">
        <v>53</v>
      </c>
      <c r="C8" s="61">
        <v>68010</v>
      </c>
      <c r="D8" s="14">
        <v>26477</v>
      </c>
      <c r="E8" s="14">
        <v>22035</v>
      </c>
      <c r="F8" s="14">
        <v>13998</v>
      </c>
      <c r="G8" s="14">
        <v>3591</v>
      </c>
      <c r="H8" s="14">
        <v>1909</v>
      </c>
    </row>
    <row r="9" spans="2:9" ht="14" customHeight="1" x14ac:dyDescent="0.3">
      <c r="B9" s="102" t="s">
        <v>47</v>
      </c>
      <c r="C9" s="61">
        <v>8220</v>
      </c>
      <c r="D9" s="14">
        <v>1032</v>
      </c>
      <c r="E9" s="14">
        <v>3119</v>
      </c>
      <c r="F9" s="14">
        <v>2112</v>
      </c>
      <c r="G9" s="14">
        <v>613</v>
      </c>
      <c r="H9" s="14">
        <v>1344</v>
      </c>
    </row>
    <row r="10" spans="2:9" ht="14" customHeight="1" x14ac:dyDescent="0.3">
      <c r="B10" s="102" t="s">
        <v>48</v>
      </c>
      <c r="C10" s="58">
        <f>+SUM(C11:C34)</f>
        <v>613354</v>
      </c>
      <c r="D10" s="14">
        <f t="shared" ref="D10:G10" si="0">+SUM(D11:D34)</f>
        <v>61922</v>
      </c>
      <c r="E10" s="14">
        <f t="shared" si="0"/>
        <v>170218</v>
      </c>
      <c r="F10" s="14">
        <f>+SUM(F11:F34)</f>
        <v>213768</v>
      </c>
      <c r="G10" s="14">
        <f t="shared" si="0"/>
        <v>64441</v>
      </c>
      <c r="H10" s="14">
        <f>+SUM(H11:H34)</f>
        <v>103005</v>
      </c>
    </row>
    <row r="11" spans="2:9" s="98" customFormat="1" ht="14" hidden="1" customHeight="1" outlineLevel="1" x14ac:dyDescent="0.35">
      <c r="B11" s="99" t="s">
        <v>290</v>
      </c>
      <c r="C11" s="109">
        <v>74988</v>
      </c>
      <c r="D11" s="110">
        <v>10246</v>
      </c>
      <c r="E11" s="110">
        <v>21673</v>
      </c>
      <c r="F11" s="110">
        <v>25476</v>
      </c>
      <c r="G11" s="110">
        <v>9099</v>
      </c>
      <c r="H11" s="110">
        <v>8494</v>
      </c>
      <c r="I11" s="14"/>
    </row>
    <row r="12" spans="2:9" s="98" customFormat="1" ht="14" hidden="1" customHeight="1" outlineLevel="1" x14ac:dyDescent="0.35">
      <c r="B12" s="99" t="s">
        <v>291</v>
      </c>
      <c r="C12" s="109">
        <v>12896</v>
      </c>
      <c r="D12" s="110">
        <v>1203</v>
      </c>
      <c r="E12" s="110">
        <v>3662</v>
      </c>
      <c r="F12" s="110">
        <v>3583</v>
      </c>
      <c r="G12" s="110">
        <v>607</v>
      </c>
      <c r="H12" s="110">
        <v>3841</v>
      </c>
      <c r="I12" s="14"/>
    </row>
    <row r="13" spans="2:9" s="98" customFormat="1" ht="14" hidden="1" customHeight="1" outlineLevel="1" x14ac:dyDescent="0.35">
      <c r="B13" s="99" t="s">
        <v>292</v>
      </c>
      <c r="C13" s="109">
        <v>465</v>
      </c>
      <c r="D13" s="161" t="s">
        <v>100</v>
      </c>
      <c r="E13" s="161" t="s">
        <v>100</v>
      </c>
      <c r="F13" s="161" t="s">
        <v>100</v>
      </c>
      <c r="G13" s="110">
        <v>465</v>
      </c>
      <c r="H13" s="161" t="s">
        <v>100</v>
      </c>
      <c r="I13" s="14"/>
    </row>
    <row r="14" spans="2:9" s="98" customFormat="1" ht="14" hidden="1" customHeight="1" outlineLevel="1" x14ac:dyDescent="0.35">
      <c r="B14" s="99" t="s">
        <v>293</v>
      </c>
      <c r="C14" s="109">
        <v>38958</v>
      </c>
      <c r="D14" s="110">
        <v>2499</v>
      </c>
      <c r="E14" s="110">
        <v>9582</v>
      </c>
      <c r="F14" s="110">
        <v>17560</v>
      </c>
      <c r="G14" s="110">
        <v>3241</v>
      </c>
      <c r="H14" s="110">
        <v>6076</v>
      </c>
      <c r="I14" s="14"/>
    </row>
    <row r="15" spans="2:9" s="98" customFormat="1" ht="14" hidden="1" customHeight="1" outlineLevel="1" x14ac:dyDescent="0.35">
      <c r="B15" s="99" t="s">
        <v>294</v>
      </c>
      <c r="C15" s="109">
        <v>65619</v>
      </c>
      <c r="D15" s="110">
        <v>5934</v>
      </c>
      <c r="E15" s="110">
        <v>25005</v>
      </c>
      <c r="F15" s="110">
        <v>29613</v>
      </c>
      <c r="G15" s="110">
        <v>3222</v>
      </c>
      <c r="H15" s="110">
        <v>1845</v>
      </c>
      <c r="I15" s="14"/>
    </row>
    <row r="16" spans="2:9" s="98" customFormat="1" ht="14" hidden="1" customHeight="1" outlineLevel="1" x14ac:dyDescent="0.35">
      <c r="B16" s="99" t="s">
        <v>295</v>
      </c>
      <c r="C16" s="109">
        <v>40680</v>
      </c>
      <c r="D16" s="110">
        <v>2638</v>
      </c>
      <c r="E16" s="110">
        <v>12867</v>
      </c>
      <c r="F16" s="110">
        <v>17922</v>
      </c>
      <c r="G16" s="110">
        <v>3477</v>
      </c>
      <c r="H16" s="110">
        <v>3776</v>
      </c>
      <c r="I16" s="14"/>
    </row>
    <row r="17" spans="2:9" s="98" customFormat="1" ht="14" hidden="1" customHeight="1" outlineLevel="1" x14ac:dyDescent="0.35">
      <c r="B17" s="99" t="s">
        <v>296</v>
      </c>
      <c r="C17" s="109">
        <v>22984</v>
      </c>
      <c r="D17" s="110">
        <v>4374</v>
      </c>
      <c r="E17" s="110">
        <v>7940</v>
      </c>
      <c r="F17" s="110">
        <v>6072</v>
      </c>
      <c r="G17" s="110">
        <v>2247</v>
      </c>
      <c r="H17" s="110">
        <v>2351</v>
      </c>
      <c r="I17" s="14"/>
    </row>
    <row r="18" spans="2:9" s="98" customFormat="1" ht="14" hidden="1" customHeight="1" outlineLevel="1" x14ac:dyDescent="0.35">
      <c r="B18" s="99" t="s">
        <v>297</v>
      </c>
      <c r="C18" s="109">
        <v>12890</v>
      </c>
      <c r="D18" s="110">
        <v>581</v>
      </c>
      <c r="E18" s="110">
        <v>2326</v>
      </c>
      <c r="F18" s="110">
        <v>5407</v>
      </c>
      <c r="G18" s="110">
        <v>2883</v>
      </c>
      <c r="H18" s="110">
        <v>1693</v>
      </c>
      <c r="I18" s="14"/>
    </row>
    <row r="19" spans="2:9" s="98" customFormat="1" ht="14" hidden="1" customHeight="1" outlineLevel="1" x14ac:dyDescent="0.35">
      <c r="B19" s="99" t="s">
        <v>298</v>
      </c>
      <c r="C19" s="109">
        <v>10495</v>
      </c>
      <c r="D19" s="110">
        <v>2128</v>
      </c>
      <c r="E19" s="110">
        <v>4869</v>
      </c>
      <c r="F19" s="110">
        <v>2456</v>
      </c>
      <c r="G19" s="110">
        <v>307</v>
      </c>
      <c r="H19" s="110">
        <v>735</v>
      </c>
      <c r="I19" s="14"/>
    </row>
    <row r="20" spans="2:9" s="98" customFormat="1" ht="14" hidden="1" customHeight="1" outlineLevel="1" x14ac:dyDescent="0.35">
      <c r="B20" s="99" t="s">
        <v>299</v>
      </c>
      <c r="C20" s="109">
        <v>1319</v>
      </c>
      <c r="D20" s="110">
        <v>12</v>
      </c>
      <c r="E20" s="110">
        <v>89</v>
      </c>
      <c r="F20" s="161" t="s">
        <v>100</v>
      </c>
      <c r="G20" s="161" t="s">
        <v>100</v>
      </c>
      <c r="H20" s="110">
        <v>1218</v>
      </c>
      <c r="I20" s="14"/>
    </row>
    <row r="21" spans="2:9" s="98" customFormat="1" ht="14" hidden="1" customHeight="1" outlineLevel="1" x14ac:dyDescent="0.35">
      <c r="B21" s="99" t="s">
        <v>300</v>
      </c>
      <c r="C21" s="109">
        <v>12418</v>
      </c>
      <c r="D21" s="110">
        <v>823</v>
      </c>
      <c r="E21" s="110">
        <v>3364</v>
      </c>
      <c r="F21" s="110">
        <v>5103</v>
      </c>
      <c r="G21" s="110">
        <v>1502</v>
      </c>
      <c r="H21" s="110">
        <v>1626</v>
      </c>
      <c r="I21" s="14"/>
    </row>
    <row r="22" spans="2:9" s="98" customFormat="1" ht="14" hidden="1" customHeight="1" outlineLevel="1" x14ac:dyDescent="0.35">
      <c r="B22" s="99" t="s">
        <v>301</v>
      </c>
      <c r="C22" s="109">
        <v>9620</v>
      </c>
      <c r="D22" s="110">
        <v>180</v>
      </c>
      <c r="E22" s="110">
        <v>664</v>
      </c>
      <c r="F22" s="110">
        <v>2939</v>
      </c>
      <c r="G22" s="110">
        <v>2343</v>
      </c>
      <c r="H22" s="110">
        <v>3494</v>
      </c>
      <c r="I22" s="14"/>
    </row>
    <row r="23" spans="2:9" s="98" customFormat="1" ht="14" hidden="1" customHeight="1" outlineLevel="1" x14ac:dyDescent="0.35">
      <c r="B23" s="99" t="s">
        <v>302</v>
      </c>
      <c r="C23" s="109">
        <v>29488</v>
      </c>
      <c r="D23" s="110">
        <v>1010</v>
      </c>
      <c r="E23" s="110">
        <v>6063</v>
      </c>
      <c r="F23" s="110">
        <v>12020</v>
      </c>
      <c r="G23" s="110">
        <v>5131</v>
      </c>
      <c r="H23" s="110">
        <v>5264</v>
      </c>
      <c r="I23" s="14"/>
    </row>
    <row r="24" spans="2:9" s="98" customFormat="1" ht="14" hidden="1" customHeight="1" outlineLevel="1" x14ac:dyDescent="0.35">
      <c r="B24" s="99" t="s">
        <v>303</v>
      </c>
      <c r="C24" s="109">
        <v>38602</v>
      </c>
      <c r="D24" s="110">
        <v>3904</v>
      </c>
      <c r="E24" s="110">
        <v>9845</v>
      </c>
      <c r="F24" s="110">
        <v>12685</v>
      </c>
      <c r="G24" s="110">
        <v>6762</v>
      </c>
      <c r="H24" s="110">
        <v>5406</v>
      </c>
      <c r="I24" s="14"/>
    </row>
    <row r="25" spans="2:9" s="98" customFormat="1" ht="14" hidden="1" customHeight="1" outlineLevel="1" x14ac:dyDescent="0.35">
      <c r="B25" s="99" t="s">
        <v>304</v>
      </c>
      <c r="C25" s="109">
        <v>8926</v>
      </c>
      <c r="D25" s="110">
        <v>307</v>
      </c>
      <c r="E25" s="110">
        <v>1599</v>
      </c>
      <c r="F25" s="110">
        <v>4269</v>
      </c>
      <c r="G25" s="110">
        <v>2192</v>
      </c>
      <c r="H25" s="110">
        <v>559</v>
      </c>
      <c r="I25" s="14"/>
    </row>
    <row r="26" spans="2:9" s="98" customFormat="1" ht="14" hidden="1" customHeight="1" outlineLevel="1" x14ac:dyDescent="0.35">
      <c r="B26" s="99" t="s">
        <v>305</v>
      </c>
      <c r="C26" s="109">
        <v>76943</v>
      </c>
      <c r="D26" s="110">
        <v>12497</v>
      </c>
      <c r="E26" s="110">
        <v>28464</v>
      </c>
      <c r="F26" s="110">
        <v>28013</v>
      </c>
      <c r="G26" s="110">
        <v>4856</v>
      </c>
      <c r="H26" s="110">
        <v>3113</v>
      </c>
      <c r="I26" s="14"/>
    </row>
    <row r="27" spans="2:9" s="98" customFormat="1" ht="14" hidden="1" customHeight="1" outlineLevel="1" x14ac:dyDescent="0.35">
      <c r="B27" s="99" t="s">
        <v>306</v>
      </c>
      <c r="C27" s="109">
        <v>12105</v>
      </c>
      <c r="D27" s="110">
        <v>238</v>
      </c>
      <c r="E27" s="110">
        <v>1203</v>
      </c>
      <c r="F27" s="110">
        <v>2605</v>
      </c>
      <c r="G27" s="110">
        <v>685</v>
      </c>
      <c r="H27" s="110">
        <v>7374</v>
      </c>
      <c r="I27" s="14"/>
    </row>
    <row r="28" spans="2:9" s="98" customFormat="1" ht="14" hidden="1" customHeight="1" outlineLevel="1" x14ac:dyDescent="0.35">
      <c r="B28" s="99" t="s">
        <v>307</v>
      </c>
      <c r="C28" s="109">
        <v>17752</v>
      </c>
      <c r="D28" s="110">
        <v>504</v>
      </c>
      <c r="E28" s="110">
        <v>2549</v>
      </c>
      <c r="F28" s="110">
        <v>3607</v>
      </c>
      <c r="G28" s="110">
        <v>2950</v>
      </c>
      <c r="H28" s="110">
        <v>8142</v>
      </c>
      <c r="I28" s="14"/>
    </row>
    <row r="29" spans="2:9" s="98" customFormat="1" ht="14" hidden="1" customHeight="1" outlineLevel="1" x14ac:dyDescent="0.35">
      <c r="B29" s="99" t="s">
        <v>308</v>
      </c>
      <c r="C29" s="109">
        <v>22907</v>
      </c>
      <c r="D29" s="110">
        <v>1764</v>
      </c>
      <c r="E29" s="110">
        <v>6542</v>
      </c>
      <c r="F29" s="110">
        <v>9693</v>
      </c>
      <c r="G29" s="110">
        <v>1249</v>
      </c>
      <c r="H29" s="110">
        <v>3659</v>
      </c>
      <c r="I29" s="14"/>
    </row>
    <row r="30" spans="2:9" s="98" customFormat="1" ht="14" hidden="1" customHeight="1" outlineLevel="1" x14ac:dyDescent="0.35">
      <c r="B30" s="99" t="s">
        <v>309</v>
      </c>
      <c r="C30" s="109">
        <v>38745</v>
      </c>
      <c r="D30" s="110">
        <v>527</v>
      </c>
      <c r="E30" s="110">
        <v>1972</v>
      </c>
      <c r="F30" s="110">
        <v>7233</v>
      </c>
      <c r="G30" s="110">
        <v>6326</v>
      </c>
      <c r="H30" s="110">
        <v>22687</v>
      </c>
      <c r="I30" s="14"/>
    </row>
    <row r="31" spans="2:9" s="98" customFormat="1" ht="14" hidden="1" customHeight="1" outlineLevel="1" x14ac:dyDescent="0.35">
      <c r="B31" s="99" t="s">
        <v>310</v>
      </c>
      <c r="C31" s="109">
        <v>6240</v>
      </c>
      <c r="D31" s="110">
        <v>243</v>
      </c>
      <c r="E31" s="110">
        <v>795</v>
      </c>
      <c r="F31" s="110">
        <v>2583</v>
      </c>
      <c r="G31" s="110">
        <v>911</v>
      </c>
      <c r="H31" s="110">
        <v>1708</v>
      </c>
      <c r="I31" s="14"/>
    </row>
    <row r="32" spans="2:9" s="98" customFormat="1" ht="14" hidden="1" customHeight="1" outlineLevel="1" x14ac:dyDescent="0.35">
      <c r="B32" s="99" t="s">
        <v>311</v>
      </c>
      <c r="C32" s="109">
        <v>27833</v>
      </c>
      <c r="D32" s="110">
        <v>5107</v>
      </c>
      <c r="E32" s="110">
        <v>10651</v>
      </c>
      <c r="F32" s="110">
        <v>7464</v>
      </c>
      <c r="G32" s="110">
        <v>1009</v>
      </c>
      <c r="H32" s="110">
        <v>3602</v>
      </c>
      <c r="I32" s="14"/>
    </row>
    <row r="33" spans="2:9" s="98" customFormat="1" ht="14" hidden="1" customHeight="1" outlineLevel="1" x14ac:dyDescent="0.35">
      <c r="B33" s="99" t="s">
        <v>312</v>
      </c>
      <c r="C33" s="109">
        <v>10689</v>
      </c>
      <c r="D33" s="110">
        <v>1974</v>
      </c>
      <c r="E33" s="110">
        <v>3433</v>
      </c>
      <c r="F33" s="110">
        <v>3414</v>
      </c>
      <c r="G33" s="110">
        <v>1345</v>
      </c>
      <c r="H33" s="110">
        <v>523</v>
      </c>
      <c r="I33" s="14"/>
    </row>
    <row r="34" spans="2:9" s="98" customFormat="1" ht="14" hidden="1" customHeight="1" outlineLevel="1" x14ac:dyDescent="0.35">
      <c r="B34" s="99" t="s">
        <v>313</v>
      </c>
      <c r="C34" s="109">
        <v>19792</v>
      </c>
      <c r="D34" s="110">
        <v>3229</v>
      </c>
      <c r="E34" s="110">
        <v>5061</v>
      </c>
      <c r="F34" s="110">
        <v>4051</v>
      </c>
      <c r="G34" s="110">
        <v>1632</v>
      </c>
      <c r="H34" s="110">
        <v>5819</v>
      </c>
      <c r="I34" s="14"/>
    </row>
    <row r="35" spans="2:9" ht="14" customHeight="1" collapsed="1" x14ac:dyDescent="0.3">
      <c r="B35" s="100" t="s">
        <v>57</v>
      </c>
      <c r="C35" s="61">
        <v>6574</v>
      </c>
      <c r="D35" s="14">
        <v>422</v>
      </c>
      <c r="E35" s="14">
        <v>915</v>
      </c>
      <c r="F35" s="14">
        <v>1109</v>
      </c>
      <c r="G35" s="56" t="s">
        <v>100</v>
      </c>
      <c r="H35" s="14">
        <v>4128</v>
      </c>
    </row>
    <row r="36" spans="2:9" ht="14" customHeight="1" x14ac:dyDescent="0.3">
      <c r="B36" s="100" t="s">
        <v>58</v>
      </c>
      <c r="C36" s="61">
        <v>27494</v>
      </c>
      <c r="D36" s="14">
        <v>1112</v>
      </c>
      <c r="E36" s="14">
        <v>3759</v>
      </c>
      <c r="F36" s="14">
        <v>8818</v>
      </c>
      <c r="G36" s="14">
        <v>5834</v>
      </c>
      <c r="H36" s="14">
        <v>7971</v>
      </c>
    </row>
    <row r="37" spans="2:9" ht="14" customHeight="1" x14ac:dyDescent="0.3">
      <c r="B37" s="102" t="s">
        <v>49</v>
      </c>
      <c r="C37" s="61">
        <v>235111</v>
      </c>
      <c r="D37" s="14">
        <v>72246</v>
      </c>
      <c r="E37" s="14">
        <v>91316</v>
      </c>
      <c r="F37" s="14">
        <v>50067</v>
      </c>
      <c r="G37" s="14">
        <v>10334</v>
      </c>
      <c r="H37" s="14">
        <v>11148</v>
      </c>
    </row>
    <row r="38" spans="2:9" ht="14" customHeight="1" x14ac:dyDescent="0.3">
      <c r="B38" s="100" t="s">
        <v>50</v>
      </c>
      <c r="C38" s="61">
        <f>+C39+C40+C41</f>
        <v>535275</v>
      </c>
      <c r="D38" s="14">
        <f t="shared" ref="D38:H38" si="1">+D39+D40+D41</f>
        <v>144110</v>
      </c>
      <c r="E38" s="14">
        <f t="shared" si="1"/>
        <v>138387</v>
      </c>
      <c r="F38" s="14">
        <f t="shared" si="1"/>
        <v>86619</v>
      </c>
      <c r="G38" s="14">
        <f t="shared" si="1"/>
        <v>19980</v>
      </c>
      <c r="H38" s="14">
        <f t="shared" si="1"/>
        <v>146179</v>
      </c>
    </row>
    <row r="39" spans="2:9" ht="14" hidden="1" customHeight="1" outlineLevel="1" x14ac:dyDescent="0.3">
      <c r="B39" s="99" t="s">
        <v>314</v>
      </c>
      <c r="C39" s="109">
        <v>66446</v>
      </c>
      <c r="D39" s="110">
        <v>26410</v>
      </c>
      <c r="E39" s="110">
        <v>17995</v>
      </c>
      <c r="F39" s="110">
        <v>15124</v>
      </c>
      <c r="G39" s="110">
        <v>3394</v>
      </c>
      <c r="H39" s="110">
        <v>3523</v>
      </c>
    </row>
    <row r="40" spans="2:9" ht="14" hidden="1" customHeight="1" outlineLevel="1" x14ac:dyDescent="0.3">
      <c r="B40" s="99" t="s">
        <v>315</v>
      </c>
      <c r="C40" s="109">
        <v>162198</v>
      </c>
      <c r="D40" s="110">
        <v>41598</v>
      </c>
      <c r="E40" s="110">
        <v>61698</v>
      </c>
      <c r="F40" s="110">
        <v>38522</v>
      </c>
      <c r="G40" s="110">
        <v>7715</v>
      </c>
      <c r="H40" s="110">
        <v>12665</v>
      </c>
    </row>
    <row r="41" spans="2:9" ht="14" hidden="1" customHeight="1" outlineLevel="1" x14ac:dyDescent="0.3">
      <c r="B41" s="99" t="s">
        <v>316</v>
      </c>
      <c r="C41" s="109">
        <v>306631</v>
      </c>
      <c r="D41" s="110">
        <v>76102</v>
      </c>
      <c r="E41" s="110">
        <v>58694</v>
      </c>
      <c r="F41" s="110">
        <v>32973</v>
      </c>
      <c r="G41" s="110">
        <v>8871</v>
      </c>
      <c r="H41" s="110">
        <v>129991</v>
      </c>
    </row>
    <row r="42" spans="2:9" ht="14" customHeight="1" collapsed="1" x14ac:dyDescent="0.3">
      <c r="B42" s="102" t="s">
        <v>51</v>
      </c>
      <c r="C42" s="61">
        <v>143525</v>
      </c>
      <c r="D42" s="14">
        <v>17022</v>
      </c>
      <c r="E42" s="14">
        <v>28240</v>
      </c>
      <c r="F42" s="14">
        <v>30116</v>
      </c>
      <c r="G42" s="14">
        <v>10393</v>
      </c>
      <c r="H42" s="14">
        <v>57754</v>
      </c>
    </row>
    <row r="43" spans="2:9" ht="14" customHeight="1" x14ac:dyDescent="0.3">
      <c r="B43" s="102" t="s">
        <v>52</v>
      </c>
      <c r="C43" s="61">
        <v>218420</v>
      </c>
      <c r="D43" s="14">
        <v>73867</v>
      </c>
      <c r="E43" s="14">
        <v>70971</v>
      </c>
      <c r="F43" s="14">
        <v>35929</v>
      </c>
      <c r="G43" s="14">
        <v>9210</v>
      </c>
      <c r="H43" s="14">
        <v>28443</v>
      </c>
    </row>
    <row r="44" spans="2:9" ht="14" customHeight="1" x14ac:dyDescent="0.3">
      <c r="B44" s="102" t="s">
        <v>61</v>
      </c>
      <c r="C44" s="61">
        <v>108544</v>
      </c>
      <c r="D44" s="14">
        <v>10255</v>
      </c>
      <c r="E44" s="14">
        <v>17910</v>
      </c>
      <c r="F44" s="14">
        <v>26915</v>
      </c>
      <c r="G44" s="14">
        <v>14249</v>
      </c>
      <c r="H44" s="14">
        <v>39215</v>
      </c>
    </row>
    <row r="45" spans="2:9" ht="14" customHeight="1" x14ac:dyDescent="0.3">
      <c r="B45" s="102" t="s">
        <v>60</v>
      </c>
      <c r="C45" s="61">
        <v>74874</v>
      </c>
      <c r="D45" s="14">
        <v>6285</v>
      </c>
      <c r="E45" s="14">
        <v>6709</v>
      </c>
      <c r="F45" s="14">
        <v>12017</v>
      </c>
      <c r="G45" s="14">
        <v>4318</v>
      </c>
      <c r="H45" s="14">
        <v>45545</v>
      </c>
    </row>
    <row r="46" spans="2:9" ht="14" customHeight="1" x14ac:dyDescent="0.3">
      <c r="B46" s="102" t="s">
        <v>59</v>
      </c>
      <c r="C46" s="61">
        <v>26773</v>
      </c>
      <c r="D46" s="14">
        <v>16416</v>
      </c>
      <c r="E46" s="14">
        <v>7457</v>
      </c>
      <c r="F46" s="14">
        <v>2206</v>
      </c>
      <c r="G46" s="14">
        <v>694</v>
      </c>
      <c r="H46" s="56" t="s">
        <v>100</v>
      </c>
    </row>
    <row r="47" spans="2:9" ht="14" customHeight="1" x14ac:dyDescent="0.3">
      <c r="B47" s="102" t="s">
        <v>62</v>
      </c>
      <c r="C47" s="61">
        <v>140342</v>
      </c>
      <c r="D47" s="14">
        <v>47908</v>
      </c>
      <c r="E47" s="14">
        <v>36144</v>
      </c>
      <c r="F47" s="14">
        <v>29285</v>
      </c>
      <c r="G47" s="14">
        <v>11586</v>
      </c>
      <c r="H47" s="14">
        <v>15419</v>
      </c>
    </row>
    <row r="48" spans="2:9" ht="14" customHeight="1" x14ac:dyDescent="0.3">
      <c r="B48" s="102" t="s">
        <v>63</v>
      </c>
      <c r="C48" s="61">
        <v>269895</v>
      </c>
      <c r="D48" s="14">
        <v>14122</v>
      </c>
      <c r="E48" s="14">
        <v>22734</v>
      </c>
      <c r="F48" s="14">
        <v>35201</v>
      </c>
      <c r="G48" s="14">
        <v>18679</v>
      </c>
      <c r="H48" s="14">
        <v>179159</v>
      </c>
    </row>
    <row r="49" spans="2:8" ht="14" customHeight="1" x14ac:dyDescent="0.3">
      <c r="B49" s="102" t="s">
        <v>69</v>
      </c>
      <c r="C49" s="61">
        <v>12102</v>
      </c>
      <c r="D49" s="14">
        <v>402</v>
      </c>
      <c r="E49" s="14">
        <v>8402</v>
      </c>
      <c r="F49" s="14">
        <v>2663</v>
      </c>
      <c r="G49" s="14">
        <v>635</v>
      </c>
      <c r="H49" s="56" t="s">
        <v>100</v>
      </c>
    </row>
    <row r="50" spans="2:8" ht="14" customHeight="1" x14ac:dyDescent="0.3">
      <c r="B50" s="102" t="s">
        <v>64</v>
      </c>
      <c r="C50" s="61">
        <v>56335</v>
      </c>
      <c r="D50" s="14">
        <v>6664</v>
      </c>
      <c r="E50" s="14">
        <v>17954</v>
      </c>
      <c r="F50" s="14">
        <v>18016</v>
      </c>
      <c r="G50" s="14">
        <v>4452</v>
      </c>
      <c r="H50" s="14">
        <v>9249</v>
      </c>
    </row>
    <row r="51" spans="2:8" ht="14" customHeight="1" x14ac:dyDescent="0.3">
      <c r="B51" s="102" t="s">
        <v>65</v>
      </c>
      <c r="C51" s="61">
        <v>285688</v>
      </c>
      <c r="D51" s="14">
        <v>26054</v>
      </c>
      <c r="E51" s="14">
        <v>64215</v>
      </c>
      <c r="F51" s="14">
        <v>88048</v>
      </c>
      <c r="G51" s="14">
        <v>19947</v>
      </c>
      <c r="H51" s="14">
        <v>87424</v>
      </c>
    </row>
    <row r="52" spans="2:8" ht="14" customHeight="1" x14ac:dyDescent="0.3">
      <c r="B52" s="102" t="s">
        <v>66</v>
      </c>
      <c r="C52" s="61">
        <v>28184</v>
      </c>
      <c r="D52" s="14">
        <v>7017</v>
      </c>
      <c r="E52" s="14">
        <v>7873</v>
      </c>
      <c r="F52" s="14">
        <v>7728</v>
      </c>
      <c r="G52" s="14">
        <v>3363</v>
      </c>
      <c r="H52" s="14">
        <v>2203</v>
      </c>
    </row>
    <row r="53" spans="2:8" ht="14" customHeight="1" x14ac:dyDescent="0.3">
      <c r="B53" s="102" t="s">
        <v>67</v>
      </c>
      <c r="C53" s="61">
        <v>60771</v>
      </c>
      <c r="D53" s="14">
        <v>22250</v>
      </c>
      <c r="E53" s="14">
        <v>17977</v>
      </c>
      <c r="F53" s="14">
        <v>13617</v>
      </c>
      <c r="G53" s="14">
        <v>3484</v>
      </c>
      <c r="H53" s="14">
        <v>3443</v>
      </c>
    </row>
    <row r="54" spans="2:8" ht="14" customHeight="1" x14ac:dyDescent="0.3">
      <c r="B54" s="104" t="s">
        <v>68</v>
      </c>
      <c r="C54" s="163">
        <v>107</v>
      </c>
      <c r="D54" s="152">
        <v>60</v>
      </c>
      <c r="E54" s="152">
        <v>47</v>
      </c>
      <c r="F54" s="46" t="s">
        <v>100</v>
      </c>
      <c r="G54" s="46" t="s">
        <v>100</v>
      </c>
      <c r="H54" s="46" t="s">
        <v>100</v>
      </c>
    </row>
    <row r="55" spans="2:8" x14ac:dyDescent="0.3">
      <c r="B55" s="102"/>
      <c r="C55" s="11"/>
      <c r="D55" s="11"/>
      <c r="E55" s="11"/>
      <c r="F55" s="11"/>
      <c r="G55" s="11"/>
      <c r="H55" s="10"/>
    </row>
    <row r="56" spans="2:8" x14ac:dyDescent="0.3">
      <c r="C56" s="9"/>
      <c r="D56" s="9"/>
      <c r="E56" s="9"/>
      <c r="F56" s="9"/>
      <c r="G56" s="9"/>
      <c r="H56" s="9"/>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56"/>
  <sheetViews>
    <sheetView zoomScaleNormal="100" workbookViewId="0"/>
  </sheetViews>
  <sheetFormatPr defaultColWidth="9.1796875" defaultRowHeight="10" outlineLevelRow="1" x14ac:dyDescent="0.2"/>
  <cols>
    <col min="1" max="1" width="3.54296875" style="10" customWidth="1"/>
    <col min="2" max="2" width="60.81640625" style="10" customWidth="1"/>
    <col min="3" max="3" width="10" style="11" customWidth="1"/>
    <col min="4" max="4" width="6.54296875" style="11" customWidth="1"/>
    <col min="5" max="5" width="6.453125" style="11" customWidth="1"/>
    <col min="6" max="6" width="10.81640625" style="11" customWidth="1"/>
    <col min="7" max="11" width="8.08984375" style="10" customWidth="1"/>
    <col min="12" max="167" width="9.1796875" style="10"/>
    <col min="168" max="168" width="51.1796875" style="10" customWidth="1"/>
    <col min="169" max="176" width="9.81640625" style="10" customWidth="1"/>
    <col min="177" max="423" width="9.1796875" style="10"/>
    <col min="424" max="424" width="51.1796875" style="10" customWidth="1"/>
    <col min="425" max="432" width="9.81640625" style="10" customWidth="1"/>
    <col min="433" max="679" width="9.1796875" style="10"/>
    <col min="680" max="680" width="51.1796875" style="10" customWidth="1"/>
    <col min="681" max="688" width="9.81640625" style="10" customWidth="1"/>
    <col min="689" max="935" width="9.1796875" style="10"/>
    <col min="936" max="936" width="51.1796875" style="10" customWidth="1"/>
    <col min="937" max="944" width="9.81640625" style="10" customWidth="1"/>
    <col min="945" max="1191" width="9.1796875" style="10"/>
    <col min="1192" max="1192" width="51.1796875" style="10" customWidth="1"/>
    <col min="1193" max="1200" width="9.81640625" style="10" customWidth="1"/>
    <col min="1201" max="1447" width="9.1796875" style="10"/>
    <col min="1448" max="1448" width="51.1796875" style="10" customWidth="1"/>
    <col min="1449" max="1456" width="9.81640625" style="10" customWidth="1"/>
    <col min="1457" max="1703" width="9.1796875" style="10"/>
    <col min="1704" max="1704" width="51.1796875" style="10" customWidth="1"/>
    <col min="1705" max="1712" width="9.81640625" style="10" customWidth="1"/>
    <col min="1713" max="1959" width="9.1796875" style="10"/>
    <col min="1960" max="1960" width="51.1796875" style="10" customWidth="1"/>
    <col min="1961" max="1968" width="9.81640625" style="10" customWidth="1"/>
    <col min="1969" max="2215" width="9.1796875" style="10"/>
    <col min="2216" max="2216" width="51.1796875" style="10" customWidth="1"/>
    <col min="2217" max="2224" width="9.81640625" style="10" customWidth="1"/>
    <col min="2225" max="2471" width="9.1796875" style="10"/>
    <col min="2472" max="2472" width="51.1796875" style="10" customWidth="1"/>
    <col min="2473" max="2480" width="9.81640625" style="10" customWidth="1"/>
    <col min="2481" max="2727" width="9.1796875" style="10"/>
    <col min="2728" max="2728" width="51.1796875" style="10" customWidth="1"/>
    <col min="2729" max="2736" width="9.81640625" style="10" customWidth="1"/>
    <col min="2737" max="2983" width="9.1796875" style="10"/>
    <col min="2984" max="2984" width="51.1796875" style="10" customWidth="1"/>
    <col min="2985" max="2992" width="9.81640625" style="10" customWidth="1"/>
    <col min="2993" max="3239" width="9.1796875" style="10"/>
    <col min="3240" max="3240" width="51.1796875" style="10" customWidth="1"/>
    <col min="3241" max="3248" width="9.81640625" style="10" customWidth="1"/>
    <col min="3249" max="3495" width="9.1796875" style="10"/>
    <col min="3496" max="3496" width="51.1796875" style="10" customWidth="1"/>
    <col min="3497" max="3504" width="9.81640625" style="10" customWidth="1"/>
    <col min="3505" max="3751" width="9.1796875" style="10"/>
    <col min="3752" max="3752" width="51.1796875" style="10" customWidth="1"/>
    <col min="3753" max="3760" width="9.81640625" style="10" customWidth="1"/>
    <col min="3761" max="4007" width="9.1796875" style="10"/>
    <col min="4008" max="4008" width="51.1796875" style="10" customWidth="1"/>
    <col min="4009" max="4016" width="9.81640625" style="10" customWidth="1"/>
    <col min="4017" max="4263" width="9.1796875" style="10"/>
    <col min="4264" max="4264" width="51.1796875" style="10" customWidth="1"/>
    <col min="4265" max="4272" width="9.81640625" style="10" customWidth="1"/>
    <col min="4273" max="4519" width="9.1796875" style="10"/>
    <col min="4520" max="4520" width="51.1796875" style="10" customWidth="1"/>
    <col min="4521" max="4528" width="9.81640625" style="10" customWidth="1"/>
    <col min="4529" max="4775" width="9.1796875" style="10"/>
    <col min="4776" max="4776" width="51.1796875" style="10" customWidth="1"/>
    <col min="4777" max="4784" width="9.81640625" style="10" customWidth="1"/>
    <col min="4785" max="5031" width="9.1796875" style="10"/>
    <col min="5032" max="5032" width="51.1796875" style="10" customWidth="1"/>
    <col min="5033" max="5040" width="9.81640625" style="10" customWidth="1"/>
    <col min="5041" max="5287" width="9.1796875" style="10"/>
    <col min="5288" max="5288" width="51.1796875" style="10" customWidth="1"/>
    <col min="5289" max="5296" width="9.81640625" style="10" customWidth="1"/>
    <col min="5297" max="5543" width="9.1796875" style="10"/>
    <col min="5544" max="5544" width="51.1796875" style="10" customWidth="1"/>
    <col min="5545" max="5552" width="9.81640625" style="10" customWidth="1"/>
    <col min="5553" max="5799" width="9.1796875" style="10"/>
    <col min="5800" max="5800" width="51.1796875" style="10" customWidth="1"/>
    <col min="5801" max="5808" width="9.81640625" style="10" customWidth="1"/>
    <col min="5809" max="6055" width="9.1796875" style="10"/>
    <col min="6056" max="6056" width="51.1796875" style="10" customWidth="1"/>
    <col min="6057" max="6064" width="9.81640625" style="10" customWidth="1"/>
    <col min="6065" max="6311" width="9.1796875" style="10"/>
    <col min="6312" max="6312" width="51.1796875" style="10" customWidth="1"/>
    <col min="6313" max="6320" width="9.81640625" style="10" customWidth="1"/>
    <col min="6321" max="6567" width="9.1796875" style="10"/>
    <col min="6568" max="6568" width="51.1796875" style="10" customWidth="1"/>
    <col min="6569" max="6576" width="9.81640625" style="10" customWidth="1"/>
    <col min="6577" max="6823" width="9.1796875" style="10"/>
    <col min="6824" max="6824" width="51.1796875" style="10" customWidth="1"/>
    <col min="6825" max="6832" width="9.81640625" style="10" customWidth="1"/>
    <col min="6833" max="7079" width="9.1796875" style="10"/>
    <col min="7080" max="7080" width="51.1796875" style="10" customWidth="1"/>
    <col min="7081" max="7088" width="9.81640625" style="10" customWidth="1"/>
    <col min="7089" max="7335" width="9.1796875" style="10"/>
    <col min="7336" max="7336" width="51.1796875" style="10" customWidth="1"/>
    <col min="7337" max="7344" width="9.81640625" style="10" customWidth="1"/>
    <col min="7345" max="7591" width="9.1796875" style="10"/>
    <col min="7592" max="7592" width="51.1796875" style="10" customWidth="1"/>
    <col min="7593" max="7600" width="9.81640625" style="10" customWidth="1"/>
    <col min="7601" max="7847" width="9.1796875" style="10"/>
    <col min="7848" max="7848" width="51.1796875" style="10" customWidth="1"/>
    <col min="7849" max="7856" width="9.81640625" style="10" customWidth="1"/>
    <col min="7857" max="8103" width="9.1796875" style="10"/>
    <col min="8104" max="8104" width="51.1796875" style="10" customWidth="1"/>
    <col min="8105" max="8112" width="9.81640625" style="10" customWidth="1"/>
    <col min="8113" max="8359" width="9.1796875" style="10"/>
    <col min="8360" max="8360" width="51.1796875" style="10" customWidth="1"/>
    <col min="8361" max="8368" width="9.81640625" style="10" customWidth="1"/>
    <col min="8369" max="8615" width="9.1796875" style="10"/>
    <col min="8616" max="8616" width="51.1796875" style="10" customWidth="1"/>
    <col min="8617" max="8624" width="9.81640625" style="10" customWidth="1"/>
    <col min="8625" max="8871" width="9.1796875" style="10"/>
    <col min="8872" max="8872" width="51.1796875" style="10" customWidth="1"/>
    <col min="8873" max="8880" width="9.81640625" style="10" customWidth="1"/>
    <col min="8881" max="9127" width="9.1796875" style="10"/>
    <col min="9128" max="9128" width="51.1796875" style="10" customWidth="1"/>
    <col min="9129" max="9136" width="9.81640625" style="10" customWidth="1"/>
    <col min="9137" max="9383" width="9.1796875" style="10"/>
    <col min="9384" max="9384" width="51.1796875" style="10" customWidth="1"/>
    <col min="9385" max="9392" width="9.81640625" style="10" customWidth="1"/>
    <col min="9393" max="9639" width="9.1796875" style="10"/>
    <col min="9640" max="9640" width="51.1796875" style="10" customWidth="1"/>
    <col min="9641" max="9648" width="9.81640625" style="10" customWidth="1"/>
    <col min="9649" max="9895" width="9.1796875" style="10"/>
    <col min="9896" max="9896" width="51.1796875" style="10" customWidth="1"/>
    <col min="9897" max="9904" width="9.81640625" style="10" customWidth="1"/>
    <col min="9905" max="10151" width="9.1796875" style="10"/>
    <col min="10152" max="10152" width="51.1796875" style="10" customWidth="1"/>
    <col min="10153" max="10160" width="9.81640625" style="10" customWidth="1"/>
    <col min="10161" max="10407" width="9.1796875" style="10"/>
    <col min="10408" max="10408" width="51.1796875" style="10" customWidth="1"/>
    <col min="10409" max="10416" width="9.81640625" style="10" customWidth="1"/>
    <col min="10417" max="10663" width="9.1796875" style="10"/>
    <col min="10664" max="10664" width="51.1796875" style="10" customWidth="1"/>
    <col min="10665" max="10672" width="9.81640625" style="10" customWidth="1"/>
    <col min="10673" max="10919" width="9.1796875" style="10"/>
    <col min="10920" max="10920" width="51.1796875" style="10" customWidth="1"/>
    <col min="10921" max="10928" width="9.81640625" style="10" customWidth="1"/>
    <col min="10929" max="11175" width="9.1796875" style="10"/>
    <col min="11176" max="11176" width="51.1796875" style="10" customWidth="1"/>
    <col min="11177" max="11184" width="9.81640625" style="10" customWidth="1"/>
    <col min="11185" max="11431" width="9.1796875" style="10"/>
    <col min="11432" max="11432" width="51.1796875" style="10" customWidth="1"/>
    <col min="11433" max="11440" width="9.81640625" style="10" customWidth="1"/>
    <col min="11441" max="11687" width="9.1796875" style="10"/>
    <col min="11688" max="11688" width="51.1796875" style="10" customWidth="1"/>
    <col min="11689" max="11696" width="9.81640625" style="10" customWidth="1"/>
    <col min="11697" max="11943" width="9.1796875" style="10"/>
    <col min="11944" max="11944" width="51.1796875" style="10" customWidth="1"/>
    <col min="11945" max="11952" width="9.81640625" style="10" customWidth="1"/>
    <col min="11953" max="12199" width="9.1796875" style="10"/>
    <col min="12200" max="12200" width="51.1796875" style="10" customWidth="1"/>
    <col min="12201" max="12208" width="9.81640625" style="10" customWidth="1"/>
    <col min="12209" max="12455" width="9.1796875" style="10"/>
    <col min="12456" max="12456" width="51.1796875" style="10" customWidth="1"/>
    <col min="12457" max="12464" width="9.81640625" style="10" customWidth="1"/>
    <col min="12465" max="12711" width="9.1796875" style="10"/>
    <col min="12712" max="12712" width="51.1796875" style="10" customWidth="1"/>
    <col min="12713" max="12720" width="9.81640625" style="10" customWidth="1"/>
    <col min="12721" max="12967" width="9.1796875" style="10"/>
    <col min="12968" max="12968" width="51.1796875" style="10" customWidth="1"/>
    <col min="12969" max="12976" width="9.81640625" style="10" customWidth="1"/>
    <col min="12977" max="13223" width="9.1796875" style="10"/>
    <col min="13224" max="13224" width="51.1796875" style="10" customWidth="1"/>
    <col min="13225" max="13232" width="9.81640625" style="10" customWidth="1"/>
    <col min="13233" max="13479" width="9.1796875" style="10"/>
    <col min="13480" max="13480" width="51.1796875" style="10" customWidth="1"/>
    <col min="13481" max="13488" width="9.81640625" style="10" customWidth="1"/>
    <col min="13489" max="13735" width="9.1796875" style="10"/>
    <col min="13736" max="13736" width="51.1796875" style="10" customWidth="1"/>
    <col min="13737" max="13744" width="9.81640625" style="10" customWidth="1"/>
    <col min="13745" max="13991" width="9.1796875" style="10"/>
    <col min="13992" max="13992" width="51.1796875" style="10" customWidth="1"/>
    <col min="13993" max="14000" width="9.81640625" style="10" customWidth="1"/>
    <col min="14001" max="14247" width="9.1796875" style="10"/>
    <col min="14248" max="14248" width="51.1796875" style="10" customWidth="1"/>
    <col min="14249" max="14256" width="9.81640625" style="10" customWidth="1"/>
    <col min="14257" max="14503" width="9.1796875" style="10"/>
    <col min="14504" max="14504" width="51.1796875" style="10" customWidth="1"/>
    <col min="14505" max="14512" width="9.81640625" style="10" customWidth="1"/>
    <col min="14513" max="14759" width="9.1796875" style="10"/>
    <col min="14760" max="14760" width="51.1796875" style="10" customWidth="1"/>
    <col min="14761" max="14768" width="9.81640625" style="10" customWidth="1"/>
    <col min="14769" max="15015" width="9.1796875" style="10"/>
    <col min="15016" max="15016" width="51.1796875" style="10" customWidth="1"/>
    <col min="15017" max="15024" width="9.81640625" style="10" customWidth="1"/>
    <col min="15025" max="15271" width="9.1796875" style="10"/>
    <col min="15272" max="15272" width="51.1796875" style="10" customWidth="1"/>
    <col min="15273" max="15280" width="9.81640625" style="10" customWidth="1"/>
    <col min="15281" max="15527" width="9.1796875" style="10"/>
    <col min="15528" max="15528" width="51.1796875" style="10" customWidth="1"/>
    <col min="15529" max="15536" width="9.81640625" style="10" customWidth="1"/>
    <col min="15537" max="15783" width="9.1796875" style="10"/>
    <col min="15784" max="15784" width="51.1796875" style="10" customWidth="1"/>
    <col min="15785" max="15792" width="9.81640625" style="10" customWidth="1"/>
    <col min="15793" max="16039" width="9.1796875" style="10"/>
    <col min="16040" max="16040" width="51.1796875" style="10" customWidth="1"/>
    <col min="16041" max="16048" width="9.81640625" style="10" customWidth="1"/>
    <col min="16049" max="16384" width="9.1796875" style="10"/>
  </cols>
  <sheetData>
    <row r="1" spans="2:11" s="1" customFormat="1" ht="17.25" customHeight="1" x14ac:dyDescent="0.3">
      <c r="B1" s="40"/>
      <c r="C1" s="41"/>
      <c r="D1" s="42"/>
      <c r="K1" s="36" t="s">
        <v>209</v>
      </c>
    </row>
    <row r="2" spans="2:11" s="1" customFormat="1" ht="19.5" customHeight="1" x14ac:dyDescent="0.3">
      <c r="B2" s="181" t="s">
        <v>208</v>
      </c>
      <c r="C2" s="181"/>
      <c r="D2" s="181"/>
      <c r="E2" s="181"/>
      <c r="F2" s="181"/>
      <c r="G2" s="181"/>
      <c r="H2" s="181"/>
      <c r="I2" s="181"/>
      <c r="J2" s="181"/>
      <c r="K2" s="181"/>
    </row>
    <row r="3" spans="2:11" s="1" customFormat="1" ht="15.75" customHeight="1" x14ac:dyDescent="0.3">
      <c r="B3" s="182">
        <v>2021</v>
      </c>
      <c r="C3" s="182"/>
      <c r="D3" s="182"/>
      <c r="E3" s="182"/>
      <c r="F3" s="182"/>
      <c r="G3" s="182"/>
      <c r="H3" s="182"/>
      <c r="I3" s="182"/>
      <c r="J3" s="182"/>
      <c r="K3" s="182"/>
    </row>
    <row r="4" spans="2:11" ht="12.65" customHeight="1" x14ac:dyDescent="0.2">
      <c r="B4" s="10" t="s">
        <v>115</v>
      </c>
      <c r="G4" s="11"/>
    </row>
    <row r="5" spans="2:11" ht="14.5" customHeight="1" x14ac:dyDescent="0.2">
      <c r="B5" s="37" t="s">
        <v>99</v>
      </c>
      <c r="C5" s="186" t="s">
        <v>89</v>
      </c>
      <c r="D5" s="186" t="s">
        <v>87</v>
      </c>
      <c r="E5" s="186" t="s">
        <v>86</v>
      </c>
      <c r="F5" s="186" t="s">
        <v>88</v>
      </c>
      <c r="G5" s="186" t="s">
        <v>207</v>
      </c>
      <c r="H5" s="187" t="s">
        <v>85</v>
      </c>
      <c r="I5" s="187" t="s">
        <v>84</v>
      </c>
      <c r="J5" s="187" t="s">
        <v>83</v>
      </c>
      <c r="K5" s="186" t="s">
        <v>82</v>
      </c>
    </row>
    <row r="6" spans="2:11" ht="51" customHeight="1" x14ac:dyDescent="0.25">
      <c r="B6" s="43" t="s">
        <v>46</v>
      </c>
      <c r="C6" s="196" t="s">
        <v>22</v>
      </c>
      <c r="D6" s="196" t="s">
        <v>23</v>
      </c>
      <c r="E6" s="196" t="s">
        <v>24</v>
      </c>
      <c r="F6" s="196" t="s">
        <v>25</v>
      </c>
      <c r="G6" s="196" t="s">
        <v>26</v>
      </c>
      <c r="H6" s="200" t="s">
        <v>26</v>
      </c>
      <c r="I6" s="200" t="s">
        <v>27</v>
      </c>
      <c r="J6" s="200" t="s">
        <v>28</v>
      </c>
      <c r="K6" s="196" t="s">
        <v>29</v>
      </c>
    </row>
    <row r="7" spans="2:11" ht="14" customHeight="1" x14ac:dyDescent="0.25">
      <c r="B7" s="40" t="s">
        <v>0</v>
      </c>
      <c r="C7" s="64">
        <f>+'Q29'!C7/'Q5'!D7*100</f>
        <v>23.507967920008333</v>
      </c>
      <c r="D7" s="64">
        <f>+'Q29'!D7/'Q5'!E7*100</f>
        <v>27.947234307886298</v>
      </c>
      <c r="E7" s="64">
        <f>+'Q29'!E7/'Q5'!F7*100</f>
        <v>38.92226960013403</v>
      </c>
      <c r="F7" s="64">
        <f>+'Q29'!F7/'Q5'!G7*100</f>
        <v>37.763757819955465</v>
      </c>
      <c r="G7" s="64">
        <f>+'Q29'!G7/'Q5'!H7*100</f>
        <v>27.879057358826142</v>
      </c>
      <c r="H7" s="64">
        <f>+'Q29'!H7/'Q5'!I7*100</f>
        <v>44.275735046382607</v>
      </c>
      <c r="I7" s="64">
        <f>+'Q29'!I7/'Q5'!J7*100</f>
        <v>45.829857402368575</v>
      </c>
      <c r="J7" s="64">
        <f>+'Q29'!J7/'Q5'!K7*100</f>
        <v>53.859664339303528</v>
      </c>
      <c r="K7" s="64">
        <f>+'Q29'!K7/'Q5'!L7*100</f>
        <v>30.469746003726588</v>
      </c>
    </row>
    <row r="8" spans="2:11" ht="14" customHeight="1" x14ac:dyDescent="0.2">
      <c r="B8" s="10" t="s">
        <v>53</v>
      </c>
      <c r="C8" s="31">
        <f>+'Q29'!C8/'Q5'!D8*100</f>
        <v>11.826226870474658</v>
      </c>
      <c r="D8" s="31">
        <f>+'Q29'!D8/'Q5'!E8*100</f>
        <v>14.078144343331234</v>
      </c>
      <c r="E8" s="31">
        <f>+'Q29'!E8/'Q5'!F8*100</f>
        <v>26.642093623295242</v>
      </c>
      <c r="F8" s="31">
        <f>+'Q29'!F8/'Q5'!G8*100</f>
        <v>27.659574468085108</v>
      </c>
      <c r="G8" s="31">
        <f>+'Q29'!G8/'Q5'!H8*100</f>
        <v>10.810810810810811</v>
      </c>
      <c r="H8" s="31">
        <f>+'Q29'!H8/'Q5'!I8*100</f>
        <v>24.285714285714285</v>
      </c>
      <c r="I8" s="31">
        <f>+'Q29'!I8/'Q5'!J8*100</f>
        <v>28.240963855421686</v>
      </c>
      <c r="J8" s="31">
        <f>+'Q29'!J8/'Q5'!K8*100</f>
        <v>36.882129277566541</v>
      </c>
      <c r="K8" s="31">
        <f>+'Q29'!K8/'Q5'!L8*100</f>
        <v>10.344827586206897</v>
      </c>
    </row>
    <row r="9" spans="2:11" ht="14" customHeight="1" x14ac:dyDescent="0.2">
      <c r="B9" s="10" t="s">
        <v>47</v>
      </c>
      <c r="C9" s="31">
        <f>+'Q29'!C9/'Q5'!D9*100</f>
        <v>34.090909090909086</v>
      </c>
      <c r="D9" s="31">
        <f>+'Q29'!D9/'Q5'!E9*100</f>
        <v>36.913391835177414</v>
      </c>
      <c r="E9" s="31">
        <f>+'Q29'!E9/'Q5'!F9*100</f>
        <v>57.221389305347323</v>
      </c>
      <c r="F9" s="31">
        <f>+'Q29'!F9/'Q5'!G9*100</f>
        <v>59.090909090909093</v>
      </c>
      <c r="G9" s="31">
        <f>+'Q29'!G9/'Q5'!H9*100</f>
        <v>100</v>
      </c>
      <c r="H9" s="31">
        <f>+'Q29'!H9/'Q5'!I9*100</f>
        <v>67.226890756302524</v>
      </c>
      <c r="I9" s="31">
        <f>+'Q29'!I9/'Q5'!J9*100</f>
        <v>55.865102639296182</v>
      </c>
      <c r="J9" s="31">
        <f>+'Q29'!J9/'Q5'!K9*100</f>
        <v>45.161290322580641</v>
      </c>
      <c r="K9" s="31">
        <f>+'Q29'!K9/'Q5'!L9*100</f>
        <v>55.555555555555557</v>
      </c>
    </row>
    <row r="10" spans="2:11" ht="14" customHeight="1" x14ac:dyDescent="0.2">
      <c r="B10" s="10" t="s">
        <v>48</v>
      </c>
      <c r="C10" s="31">
        <f>+'Q29'!C10/'Q5'!D10*100</f>
        <v>29.678362573099413</v>
      </c>
      <c r="D10" s="31">
        <f>+'Q29'!D10/'Q5'!E10*100</f>
        <v>32.973545759381231</v>
      </c>
      <c r="E10" s="31">
        <f>+'Q29'!E10/'Q5'!F10*100</f>
        <v>46.211908005088311</v>
      </c>
      <c r="F10" s="31">
        <f>+'Q29'!F10/'Q5'!G10*100</f>
        <v>56.35399083674946</v>
      </c>
      <c r="G10" s="31">
        <f>+'Q29'!G10/'Q5'!H10*100</f>
        <v>53.731343283582092</v>
      </c>
      <c r="H10" s="31">
        <f>+'Q29'!H10/'Q5'!I10*100</f>
        <v>51.419878296146052</v>
      </c>
      <c r="I10" s="31">
        <f>+'Q29'!I10/'Q5'!J10*100</f>
        <v>55.177166384619412</v>
      </c>
      <c r="J10" s="31">
        <f>+'Q29'!J10/'Q5'!K10*100</f>
        <v>66.766962539491502</v>
      </c>
      <c r="K10" s="31">
        <f>+'Q29'!K10/'Q5'!L10*100</f>
        <v>58.22622107969152</v>
      </c>
    </row>
    <row r="11" spans="2:11" s="98" customFormat="1" ht="14" hidden="1" customHeight="1" outlineLevel="1" x14ac:dyDescent="0.35">
      <c r="B11" s="99" t="s">
        <v>290</v>
      </c>
      <c r="C11" s="113">
        <f>+'Q29'!C11/'Q5'!D11*100</f>
        <v>50.895140664961637</v>
      </c>
      <c r="D11" s="113">
        <f>+'Q29'!D11/'Q5'!E11*100</f>
        <v>39.483002832861189</v>
      </c>
      <c r="E11" s="113">
        <f>+'Q29'!E11/'Q5'!F11*100</f>
        <v>47.168094987312678</v>
      </c>
      <c r="F11" s="113">
        <f>+'Q29'!F11/'Q5'!G11*100</f>
        <v>51.063829787234042</v>
      </c>
      <c r="G11" s="113">
        <f>+'Q29'!G11/'Q5'!H11*100</f>
        <v>54.54545454545454</v>
      </c>
      <c r="H11" s="113">
        <f>+'Q29'!H11/'Q5'!I11*100</f>
        <v>61.230329041487842</v>
      </c>
      <c r="I11" s="113">
        <f>+'Q29'!I11/'Q5'!J11*100</f>
        <v>62.95113382305972</v>
      </c>
      <c r="J11" s="113">
        <f>+'Q29'!J11/'Q5'!K11*100</f>
        <v>64.554455445544562</v>
      </c>
      <c r="K11" s="113">
        <f>+'Q29'!K11/'Q5'!L11*100</f>
        <v>65.306122448979593</v>
      </c>
    </row>
    <row r="12" spans="2:11" s="98" customFormat="1" ht="14" hidden="1" customHeight="1" outlineLevel="1" x14ac:dyDescent="0.35">
      <c r="B12" s="99" t="s">
        <v>291</v>
      </c>
      <c r="C12" s="113">
        <f>+'Q29'!C12/'Q5'!D12*100</f>
        <v>36.263736263736263</v>
      </c>
      <c r="D12" s="113">
        <f>+'Q29'!D12/'Q5'!E12*100</f>
        <v>42.948946804712598</v>
      </c>
      <c r="E12" s="113">
        <f>+'Q29'!E12/'Q5'!F12*100</f>
        <v>56.685348278622897</v>
      </c>
      <c r="F12" s="113">
        <f>+'Q29'!F12/'Q5'!G12*100</f>
        <v>26.744186046511626</v>
      </c>
      <c r="G12" s="113">
        <f>+'Q29'!G12/'Q5'!H12*100</f>
        <v>55.555555555555557</v>
      </c>
      <c r="H12" s="113">
        <f>+'Q29'!H12/'Q5'!I12*100</f>
        <v>53.629032258064512</v>
      </c>
      <c r="I12" s="113">
        <f>+'Q29'!I12/'Q5'!J12*100</f>
        <v>61.53846153846154</v>
      </c>
      <c r="J12" s="113">
        <f>+'Q29'!J12/'Q5'!K12*100</f>
        <v>61.18598382749326</v>
      </c>
      <c r="K12" s="113">
        <f>+'Q29'!K12/'Q5'!L12*100</f>
        <v>45.454545454545453</v>
      </c>
    </row>
    <row r="13" spans="2:11" s="98" customFormat="1" ht="14" hidden="1" customHeight="1" outlineLevel="1" x14ac:dyDescent="0.35">
      <c r="B13" s="99" t="s">
        <v>292</v>
      </c>
      <c r="C13" s="139" t="s">
        <v>100</v>
      </c>
      <c r="D13" s="113">
        <f>+'Q29'!D13/'Q5'!E13*100</f>
        <v>95.604395604395606</v>
      </c>
      <c r="E13" s="113">
        <f>+'Q29'!E13/'Q5'!F13*100</f>
        <v>89.454545454545453</v>
      </c>
      <c r="F13" s="113">
        <f>+'Q29'!F13/'Q5'!G13*100</f>
        <v>100</v>
      </c>
      <c r="G13" s="139" t="s">
        <v>100</v>
      </c>
      <c r="H13" s="113">
        <f>+'Q29'!H13/'Q5'!I13*100</f>
        <v>93.75</v>
      </c>
      <c r="I13" s="113">
        <f>+'Q29'!I13/'Q5'!J13*100</f>
        <v>97.5</v>
      </c>
      <c r="J13" s="113">
        <f>+'Q29'!J13/'Q5'!K13*100</f>
        <v>91.428571428571431</v>
      </c>
      <c r="K13" s="139" t="s">
        <v>100</v>
      </c>
    </row>
    <row r="14" spans="2:11" s="98" customFormat="1" ht="14" hidden="1" customHeight="1" outlineLevel="1" x14ac:dyDescent="0.35">
      <c r="B14" s="99" t="s">
        <v>293</v>
      </c>
      <c r="C14" s="113">
        <f>+'Q29'!C14/'Q5'!D14*100</f>
        <v>21.705426356589147</v>
      </c>
      <c r="D14" s="113">
        <f>+'Q29'!D14/'Q5'!E14*100</f>
        <v>29.632727852135115</v>
      </c>
      <c r="E14" s="113">
        <f>+'Q29'!E14/'Q5'!F14*100</f>
        <v>36.60220994475138</v>
      </c>
      <c r="F14" s="113">
        <f>+'Q29'!F14/'Q5'!G14*100</f>
        <v>50</v>
      </c>
      <c r="G14" s="113">
        <f>+'Q29'!G14/'Q5'!H14*100</f>
        <v>14.285714285714285</v>
      </c>
      <c r="H14" s="113">
        <f>+'Q29'!H14/'Q5'!I14*100</f>
        <v>39.406779661016948</v>
      </c>
      <c r="I14" s="113">
        <f>+'Q29'!I14/'Q5'!J14*100</f>
        <v>45.696642223079891</v>
      </c>
      <c r="J14" s="113">
        <f>+'Q29'!J14/'Q5'!K14*100</f>
        <v>53.674832962138083</v>
      </c>
      <c r="K14" s="113">
        <f>+'Q29'!K14/'Q5'!L14*100</f>
        <v>28.000000000000004</v>
      </c>
    </row>
    <row r="15" spans="2:11" s="98" customFormat="1" ht="14" hidden="1" customHeight="1" outlineLevel="1" x14ac:dyDescent="0.35">
      <c r="B15" s="99" t="s">
        <v>294</v>
      </c>
      <c r="C15" s="113">
        <f>+'Q29'!C15/'Q5'!D15*100</f>
        <v>20</v>
      </c>
      <c r="D15" s="113">
        <f>+'Q29'!D15/'Q5'!E15*100</f>
        <v>19.345772036837701</v>
      </c>
      <c r="E15" s="113">
        <f>+'Q29'!E15/'Q5'!F15*100</f>
        <v>29.493848567418052</v>
      </c>
      <c r="F15" s="113">
        <f>+'Q29'!F15/'Q5'!G15*100</f>
        <v>26.315789473684209</v>
      </c>
      <c r="G15" s="113">
        <f>+'Q29'!G15/'Q5'!H15*100</f>
        <v>33.333333333333329</v>
      </c>
      <c r="H15" s="113">
        <f>+'Q29'!H15/'Q5'!I15*100</f>
        <v>19.421487603305785</v>
      </c>
      <c r="I15" s="113">
        <f>+'Q29'!I15/'Q5'!J15*100</f>
        <v>35.515618314077877</v>
      </c>
      <c r="J15" s="113">
        <f>+'Q29'!J15/'Q5'!K15*100</f>
        <v>42.283950617283949</v>
      </c>
      <c r="K15" s="139" t="s">
        <v>100</v>
      </c>
    </row>
    <row r="16" spans="2:11" s="98" customFormat="1" ht="14" hidden="1" customHeight="1" outlineLevel="1" x14ac:dyDescent="0.35">
      <c r="B16" s="99" t="s">
        <v>295</v>
      </c>
      <c r="C16" s="113">
        <f>+'Q29'!C16/'Q5'!D16*100</f>
        <v>10.655737704918032</v>
      </c>
      <c r="D16" s="113">
        <f>+'Q29'!D16/'Q5'!E16*100</f>
        <v>16.914335664335663</v>
      </c>
      <c r="E16" s="113">
        <f>+'Q29'!E16/'Q5'!F16*100</f>
        <v>31.653423315554591</v>
      </c>
      <c r="F16" s="113">
        <f>+'Q29'!F16/'Q5'!G16*100</f>
        <v>26.923076923076923</v>
      </c>
      <c r="G16" s="113">
        <f>+'Q29'!G16/'Q5'!H16*100</f>
        <v>55.555555555555557</v>
      </c>
      <c r="H16" s="113">
        <f>+'Q29'!H16/'Q5'!I16*100</f>
        <v>26.174496644295303</v>
      </c>
      <c r="I16" s="113">
        <f>+'Q29'!I16/'Q5'!J16*100</f>
        <v>37.702127659574472</v>
      </c>
      <c r="J16" s="113">
        <f>+'Q29'!J16/'Q5'!K16*100</f>
        <v>48.087431693989068</v>
      </c>
      <c r="K16" s="113">
        <f>+'Q29'!K16/'Q5'!L16*100</f>
        <v>18.181818181818183</v>
      </c>
    </row>
    <row r="17" spans="2:11" s="98" customFormat="1" ht="14" hidden="1" customHeight="1" outlineLevel="1" x14ac:dyDescent="0.35">
      <c r="B17" s="99" t="s">
        <v>296</v>
      </c>
      <c r="C17" s="113">
        <f>+'Q29'!C17/'Q5'!D17*100</f>
        <v>20.27972027972028</v>
      </c>
      <c r="D17" s="113">
        <f>+'Q29'!D17/'Q5'!E17*100</f>
        <v>27.928524156187954</v>
      </c>
      <c r="E17" s="113">
        <f>+'Q29'!E17/'Q5'!F17*100</f>
        <v>35.820320030846347</v>
      </c>
      <c r="F17" s="113">
        <f>+'Q29'!F17/'Q5'!G17*100</f>
        <v>42.222222222222221</v>
      </c>
      <c r="G17" s="113">
        <f>+'Q29'!G17/'Q5'!H17*100</f>
        <v>66.666666666666657</v>
      </c>
      <c r="H17" s="113">
        <f>+'Q29'!H17/'Q5'!I17*100</f>
        <v>34.782608695652172</v>
      </c>
      <c r="I17" s="113">
        <f>+'Q29'!I17/'Q5'!J17*100</f>
        <v>41.220068415051308</v>
      </c>
      <c r="J17" s="113">
        <f>+'Q29'!J17/'Q5'!K17*100</f>
        <v>45.454545454545453</v>
      </c>
      <c r="K17" s="113">
        <f>+'Q29'!K17/'Q5'!L17*100</f>
        <v>61.904761904761905</v>
      </c>
    </row>
    <row r="18" spans="2:11" s="98" customFormat="1" ht="14" hidden="1" customHeight="1" outlineLevel="1" x14ac:dyDescent="0.35">
      <c r="B18" s="99" t="s">
        <v>297</v>
      </c>
      <c r="C18" s="113">
        <f>+'Q29'!C18/'Q5'!D18*100</f>
        <v>54.54545454545454</v>
      </c>
      <c r="D18" s="113">
        <f>+'Q29'!D18/'Q5'!E18*100</f>
        <v>44.841886988076723</v>
      </c>
      <c r="E18" s="113">
        <f>+'Q29'!E18/'Q5'!F18*100</f>
        <v>52.211621856027755</v>
      </c>
      <c r="F18" s="113">
        <f>+'Q29'!F18/'Q5'!G18*100</f>
        <v>75.757575757575751</v>
      </c>
      <c r="G18" s="139" t="s">
        <v>100</v>
      </c>
      <c r="H18" s="113">
        <f>+'Q29'!H18/'Q5'!I18*100</f>
        <v>58.928571428571431</v>
      </c>
      <c r="I18" s="113">
        <f>+'Q29'!I18/'Q5'!J18*100</f>
        <v>66.391995291347854</v>
      </c>
      <c r="J18" s="113">
        <f>+'Q29'!J18/'Q5'!K18*100</f>
        <v>72.568578553615964</v>
      </c>
      <c r="K18" s="113">
        <f>+'Q29'!K18/'Q5'!L18*100</f>
        <v>86.666666666666671</v>
      </c>
    </row>
    <row r="19" spans="2:11" s="98" customFormat="1" ht="14" hidden="1" customHeight="1" outlineLevel="1" x14ac:dyDescent="0.35">
      <c r="B19" s="99" t="s">
        <v>298</v>
      </c>
      <c r="C19" s="139" t="s">
        <v>100</v>
      </c>
      <c r="D19" s="113">
        <f>+'Q29'!D19/'Q5'!E19*100</f>
        <v>26.71662953210452</v>
      </c>
      <c r="E19" s="113">
        <f>+'Q29'!E19/'Q5'!F19*100</f>
        <v>33.066597831698502</v>
      </c>
      <c r="F19" s="113">
        <f>+'Q29'!F19/'Q5'!G19*100</f>
        <v>27.27272727272727</v>
      </c>
      <c r="G19" s="113">
        <f>+'Q29'!G19/'Q5'!H19*100</f>
        <v>16.666666666666664</v>
      </c>
      <c r="H19" s="113">
        <f>+'Q29'!H19/'Q5'!I19*100</f>
        <v>31.707317073170731</v>
      </c>
      <c r="I19" s="113">
        <f>+'Q29'!I19/'Q5'!J19*100</f>
        <v>41.923365890308041</v>
      </c>
      <c r="J19" s="113">
        <f>+'Q29'!J19/'Q5'!K19*100</f>
        <v>56.944444444444443</v>
      </c>
      <c r="K19" s="139" t="s">
        <v>100</v>
      </c>
    </row>
    <row r="20" spans="2:11" s="98" customFormat="1" ht="14" hidden="1" customHeight="1" outlineLevel="1" x14ac:dyDescent="0.35">
      <c r="B20" s="99" t="s">
        <v>299</v>
      </c>
      <c r="C20" s="139" t="s">
        <v>100</v>
      </c>
      <c r="D20" s="113">
        <f>+'Q29'!D20/'Q5'!E20*100</f>
        <v>67.58620689655173</v>
      </c>
      <c r="E20" s="113">
        <f>+'Q29'!E20/'Q5'!F20*100</f>
        <v>73.477406679764243</v>
      </c>
      <c r="F20" s="139" t="s">
        <v>100</v>
      </c>
      <c r="G20" s="139" t="s">
        <v>100</v>
      </c>
      <c r="H20" s="113">
        <f>+'Q29'!H20/'Q5'!I20*100</f>
        <v>77.272727272727266</v>
      </c>
      <c r="I20" s="113">
        <f>+'Q29'!I20/'Q5'!J20*100</f>
        <v>68.627450980392155</v>
      </c>
      <c r="J20" s="113">
        <f>+'Q29'!J20/'Q5'!K20*100</f>
        <v>73.68421052631578</v>
      </c>
      <c r="K20" s="113">
        <f>+'Q29'!K20/'Q5'!L20*100</f>
        <v>100</v>
      </c>
    </row>
    <row r="21" spans="2:11" s="98" customFormat="1" ht="14" hidden="1" customHeight="1" outlineLevel="1" x14ac:dyDescent="0.35">
      <c r="B21" s="99" t="s">
        <v>300</v>
      </c>
      <c r="C21" s="113">
        <f>+'Q29'!C21/'Q5'!D21*100</f>
        <v>56.000000000000007</v>
      </c>
      <c r="D21" s="113">
        <f>+'Q29'!D21/'Q5'!E21*100</f>
        <v>52.605932203389827</v>
      </c>
      <c r="E21" s="113">
        <f>+'Q29'!E21/'Q5'!F21*100</f>
        <v>62.524366471734893</v>
      </c>
      <c r="F21" s="113">
        <f>+'Q29'!F21/'Q5'!G21*100</f>
        <v>59.701492537313428</v>
      </c>
      <c r="G21" s="113">
        <f>+'Q29'!G21/'Q5'!H21*100</f>
        <v>44.444444444444443</v>
      </c>
      <c r="H21" s="113">
        <f>+'Q29'!H21/'Q5'!I21*100</f>
        <v>66.11570247933885</v>
      </c>
      <c r="I21" s="113">
        <f>+'Q29'!I21/'Q5'!J21*100</f>
        <v>62.095161935225903</v>
      </c>
      <c r="J21" s="113">
        <f>+'Q29'!J21/'Q5'!K21*100</f>
        <v>70.579029733959302</v>
      </c>
      <c r="K21" s="113">
        <f>+'Q29'!K21/'Q5'!L21*100</f>
        <v>65.517241379310349</v>
      </c>
    </row>
    <row r="22" spans="2:11" s="98" customFormat="1" ht="14" hidden="1" customHeight="1" outlineLevel="1" x14ac:dyDescent="0.35">
      <c r="B22" s="99" t="s">
        <v>301</v>
      </c>
      <c r="C22" s="113">
        <f>+'Q29'!C22/'Q5'!D22*100</f>
        <v>33.333333333333329</v>
      </c>
      <c r="D22" s="113">
        <f>+'Q29'!D22/'Q5'!E22*100</f>
        <v>70.640176600441507</v>
      </c>
      <c r="E22" s="113">
        <f>+'Q29'!E22/'Q5'!F22*100</f>
        <v>77.260831637103806</v>
      </c>
      <c r="F22" s="113">
        <f>+'Q29'!F22/'Q5'!G22*100</f>
        <v>73.636363636363626</v>
      </c>
      <c r="G22" s="139" t="s">
        <v>100</v>
      </c>
      <c r="H22" s="113">
        <f>+'Q29'!H22/'Q5'!I22*100</f>
        <v>75.851393188854487</v>
      </c>
      <c r="I22" s="113">
        <f>+'Q29'!I22/'Q5'!J22*100</f>
        <v>73.282442748091597</v>
      </c>
      <c r="J22" s="113">
        <f>+'Q29'!J22/'Q5'!K22*100</f>
        <v>87.06739526411657</v>
      </c>
      <c r="K22" s="113">
        <f>+'Q29'!K22/'Q5'!L22*100</f>
        <v>89.78102189781022</v>
      </c>
    </row>
    <row r="23" spans="2:11" s="98" customFormat="1" ht="14" hidden="1" customHeight="1" outlineLevel="1" x14ac:dyDescent="0.35">
      <c r="B23" s="99" t="s">
        <v>302</v>
      </c>
      <c r="C23" s="113">
        <f>+'Q29'!C23/'Q5'!D23*100</f>
        <v>35</v>
      </c>
      <c r="D23" s="113">
        <f>+'Q29'!D23/'Q5'!E23*100</f>
        <v>54.96024640068763</v>
      </c>
      <c r="E23" s="113">
        <f>+'Q29'!E23/'Q5'!F23*100</f>
        <v>67.622483858716294</v>
      </c>
      <c r="F23" s="113">
        <f>+'Q29'!F23/'Q5'!G23*100</f>
        <v>69.257950530035345</v>
      </c>
      <c r="G23" s="113">
        <f>+'Q29'!G23/'Q5'!H23*100</f>
        <v>100</v>
      </c>
      <c r="H23" s="113">
        <f>+'Q29'!H23/'Q5'!I23*100</f>
        <v>54.481132075471692</v>
      </c>
      <c r="I23" s="113">
        <f>+'Q29'!I23/'Q5'!J23*100</f>
        <v>62.413063199274262</v>
      </c>
      <c r="J23" s="113">
        <f>+'Q29'!J23/'Q5'!K23*100</f>
        <v>74.578313253012055</v>
      </c>
      <c r="K23" s="113">
        <f>+'Q29'!K23/'Q5'!L23*100</f>
        <v>70.833333333333343</v>
      </c>
    </row>
    <row r="24" spans="2:11" s="98" customFormat="1" ht="14" hidden="1" customHeight="1" outlineLevel="1" x14ac:dyDescent="0.35">
      <c r="B24" s="99" t="s">
        <v>303</v>
      </c>
      <c r="C24" s="113">
        <f>+'Q29'!C24/'Q5'!D24*100</f>
        <v>26.872246696035241</v>
      </c>
      <c r="D24" s="113">
        <f>+'Q29'!D24/'Q5'!E24*100</f>
        <v>29.100666493551458</v>
      </c>
      <c r="E24" s="113">
        <f>+'Q29'!E24/'Q5'!F24*100</f>
        <v>39.113428943937414</v>
      </c>
      <c r="F24" s="113">
        <f>+'Q29'!F24/'Q5'!G24*100</f>
        <v>51.149425287356323</v>
      </c>
      <c r="G24" s="113">
        <f>+'Q29'!G24/'Q5'!H24*100</f>
        <v>66.666666666666657</v>
      </c>
      <c r="H24" s="113">
        <f>+'Q29'!H24/'Q5'!I24*100</f>
        <v>39.563106796116507</v>
      </c>
      <c r="I24" s="113">
        <f>+'Q29'!I24/'Q5'!J24*100</f>
        <v>47.996357012750458</v>
      </c>
      <c r="J24" s="113">
        <f>+'Q29'!J24/'Q5'!K24*100</f>
        <v>62.545454545454547</v>
      </c>
      <c r="K24" s="113">
        <f>+'Q29'!K24/'Q5'!L24*100</f>
        <v>44</v>
      </c>
    </row>
    <row r="25" spans="2:11" s="98" customFormat="1" ht="14" hidden="1" customHeight="1" outlineLevel="1" x14ac:dyDescent="0.35">
      <c r="B25" s="99" t="s">
        <v>304</v>
      </c>
      <c r="C25" s="113">
        <f>+'Q29'!C25/'Q5'!D25*100</f>
        <v>44.736842105263158</v>
      </c>
      <c r="D25" s="113">
        <f>+'Q29'!D25/'Q5'!E25*100</f>
        <v>50.666666666666671</v>
      </c>
      <c r="E25" s="113">
        <f>+'Q29'!E25/'Q5'!F25*100</f>
        <v>59.848197343453513</v>
      </c>
      <c r="F25" s="113">
        <f>+'Q29'!F25/'Q5'!G25*100</f>
        <v>73.134328358208961</v>
      </c>
      <c r="G25" s="113">
        <f>+'Q29'!G25/'Q5'!H25*100</f>
        <v>50</v>
      </c>
      <c r="H25" s="113">
        <f>+'Q29'!H25/'Q5'!I25*100</f>
        <v>61.403508771929829</v>
      </c>
      <c r="I25" s="113">
        <f>+'Q29'!I25/'Q5'!J25*100</f>
        <v>62.195121951219512</v>
      </c>
      <c r="J25" s="113">
        <f>+'Q29'!J25/'Q5'!K25*100</f>
        <v>75.121951219512198</v>
      </c>
      <c r="K25" s="113">
        <f>+'Q29'!K25/'Q5'!L25*100</f>
        <v>40</v>
      </c>
    </row>
    <row r="26" spans="2:11" s="98" customFormat="1" ht="14" hidden="1" customHeight="1" outlineLevel="1" x14ac:dyDescent="0.35">
      <c r="B26" s="99" t="s">
        <v>305</v>
      </c>
      <c r="C26" s="113">
        <f>+'Q29'!C26/'Q5'!D26*100</f>
        <v>23</v>
      </c>
      <c r="D26" s="113">
        <f>+'Q29'!D26/'Q5'!E26*100</f>
        <v>30.247661734775548</v>
      </c>
      <c r="E26" s="113">
        <f>+'Q29'!E26/'Q5'!F26*100</f>
        <v>37.545512957806807</v>
      </c>
      <c r="F26" s="113">
        <f>+'Q29'!F26/'Q5'!G26*100</f>
        <v>49.386503067484661</v>
      </c>
      <c r="G26" s="113">
        <f>+'Q29'!G26/'Q5'!H26*100</f>
        <v>54.54545454545454</v>
      </c>
      <c r="H26" s="113">
        <f>+'Q29'!H26/'Q5'!I26*100</f>
        <v>34.304635761589402</v>
      </c>
      <c r="I26" s="113">
        <f>+'Q29'!I26/'Q5'!J26*100</f>
        <v>45.177587262706673</v>
      </c>
      <c r="J26" s="113">
        <f>+'Q29'!J26/'Q5'!K26*100</f>
        <v>60.560625814863101</v>
      </c>
      <c r="K26" s="113">
        <f>+'Q29'!K26/'Q5'!L26*100</f>
        <v>43.137254901960787</v>
      </c>
    </row>
    <row r="27" spans="2:11" s="98" customFormat="1" ht="14" hidden="1" customHeight="1" outlineLevel="1" x14ac:dyDescent="0.35">
      <c r="B27" s="99" t="s">
        <v>306</v>
      </c>
      <c r="C27" s="113">
        <f>+'Q29'!C27/'Q5'!D27*100</f>
        <v>85.714285714285708</v>
      </c>
      <c r="D27" s="113">
        <f>+'Q29'!D27/'Q5'!E27*100</f>
        <v>61.971458773784363</v>
      </c>
      <c r="E27" s="113">
        <f>+'Q29'!E27/'Q5'!F27*100</f>
        <v>63.461977620461298</v>
      </c>
      <c r="F27" s="113">
        <f>+'Q29'!F27/'Q5'!G27*100</f>
        <v>75.177304964539005</v>
      </c>
      <c r="G27" s="113">
        <f>+'Q29'!G27/'Q5'!H27*100</f>
        <v>33.333333333333329</v>
      </c>
      <c r="H27" s="113">
        <f>+'Q29'!H27/'Q5'!I27*100</f>
        <v>67.796610169491515</v>
      </c>
      <c r="I27" s="113">
        <f>+'Q29'!I27/'Q5'!J27*100</f>
        <v>69.546436285097187</v>
      </c>
      <c r="J27" s="113">
        <f>+'Q29'!J27/'Q5'!K27*100</f>
        <v>77.443609022556387</v>
      </c>
      <c r="K27" s="113">
        <f>+'Q29'!K27/'Q5'!L27*100</f>
        <v>85.714285714285708</v>
      </c>
    </row>
    <row r="28" spans="2:11" s="98" customFormat="1" ht="14" hidden="1" customHeight="1" outlineLevel="1" x14ac:dyDescent="0.35">
      <c r="B28" s="99" t="s">
        <v>307</v>
      </c>
      <c r="C28" s="113">
        <f>+'Q29'!C28/'Q5'!D28*100</f>
        <v>36.363636363636367</v>
      </c>
      <c r="D28" s="113">
        <f>+'Q29'!D28/'Q5'!E28*100</f>
        <v>51.152340918973763</v>
      </c>
      <c r="E28" s="113">
        <f>+'Q29'!E28/'Q5'!F28*100</f>
        <v>61.876832844574778</v>
      </c>
      <c r="F28" s="113">
        <f>+'Q29'!F28/'Q5'!G28*100</f>
        <v>59.354838709677416</v>
      </c>
      <c r="G28" s="113">
        <f>+'Q29'!G28/'Q5'!H28*100</f>
        <v>82.608695652173907</v>
      </c>
      <c r="H28" s="113">
        <f>+'Q29'!H28/'Q5'!I28*100</f>
        <v>67.267267267267272</v>
      </c>
      <c r="I28" s="113">
        <f>+'Q29'!I28/'Q5'!J28*100</f>
        <v>70.447340612891864</v>
      </c>
      <c r="J28" s="113">
        <f>+'Q29'!J28/'Q5'!K28*100</f>
        <v>75.826446280991732</v>
      </c>
      <c r="K28" s="113">
        <f>+'Q29'!K28/'Q5'!L28*100</f>
        <v>76.470588235294116</v>
      </c>
    </row>
    <row r="29" spans="2:11" s="98" customFormat="1" ht="14" hidden="1" customHeight="1" outlineLevel="1" x14ac:dyDescent="0.35">
      <c r="B29" s="99" t="s">
        <v>308</v>
      </c>
      <c r="C29" s="113">
        <f>+'Q29'!C29/'Q5'!D29*100</f>
        <v>41.666666666666671</v>
      </c>
      <c r="D29" s="113">
        <f>+'Q29'!D29/'Q5'!E29*100</f>
        <v>37.755751568609618</v>
      </c>
      <c r="E29" s="113">
        <f>+'Q29'!E29/'Q5'!F29*100</f>
        <v>43.816533052963599</v>
      </c>
      <c r="F29" s="113">
        <f>+'Q29'!F29/'Q5'!G29*100</f>
        <v>50.641025641025635</v>
      </c>
      <c r="G29" s="113">
        <f>+'Q29'!G29/'Q5'!H29*100</f>
        <v>46.511627906976742</v>
      </c>
      <c r="H29" s="113">
        <f>+'Q29'!H29/'Q5'!I29*100</f>
        <v>44.582043343653247</v>
      </c>
      <c r="I29" s="113">
        <f>+'Q29'!I29/'Q5'!J29*100</f>
        <v>49.46011842563567</v>
      </c>
      <c r="J29" s="113">
        <f>+'Q29'!J29/'Q5'!K29*100</f>
        <v>58.309037900874635</v>
      </c>
      <c r="K29" s="113">
        <f>+'Q29'!K29/'Q5'!L29*100</f>
        <v>55.000000000000007</v>
      </c>
    </row>
    <row r="30" spans="2:11" s="98" customFormat="1" ht="14" hidden="1" customHeight="1" outlineLevel="1" x14ac:dyDescent="0.35">
      <c r="B30" s="99" t="s">
        <v>309</v>
      </c>
      <c r="C30" s="113">
        <f>+'Q29'!C30/'Q5'!D30*100</f>
        <v>51.851851851851848</v>
      </c>
      <c r="D30" s="113">
        <f>+'Q29'!D30/'Q5'!E30*100</f>
        <v>58.764312185408485</v>
      </c>
      <c r="E30" s="113">
        <f>+'Q29'!E30/'Q5'!F30*100</f>
        <v>63.22364827962862</v>
      </c>
      <c r="F30" s="113">
        <f>+'Q29'!F30/'Q5'!G30*100</f>
        <v>56.680161943319838</v>
      </c>
      <c r="G30" s="113">
        <f>+'Q29'!G30/'Q5'!H30*100</f>
        <v>80.645161290322577</v>
      </c>
      <c r="H30" s="113">
        <f>+'Q29'!H30/'Q5'!I30*100</f>
        <v>68.088737201365191</v>
      </c>
      <c r="I30" s="113">
        <f>+'Q29'!I30/'Q5'!J30*100</f>
        <v>69.262493934983013</v>
      </c>
      <c r="J30" s="113">
        <f>+'Q29'!J30/'Q5'!K30*100</f>
        <v>76.124197002141329</v>
      </c>
      <c r="K30" s="113">
        <f>+'Q29'!K30/'Q5'!L30*100</f>
        <v>75</v>
      </c>
    </row>
    <row r="31" spans="2:11" s="98" customFormat="1" ht="14" hidden="1" customHeight="1" outlineLevel="1" x14ac:dyDescent="0.35">
      <c r="B31" s="99" t="s">
        <v>310</v>
      </c>
      <c r="C31" s="139" t="s">
        <v>100</v>
      </c>
      <c r="D31" s="113">
        <f>+'Q29'!D31/'Q5'!E31*100</f>
        <v>45.923801720606313</v>
      </c>
      <c r="E31" s="113">
        <f>+'Q29'!E31/'Q5'!F31*100</f>
        <v>43.354037267080749</v>
      </c>
      <c r="F31" s="113">
        <f>+'Q29'!F31/'Q5'!G31*100</f>
        <v>94.043887147335425</v>
      </c>
      <c r="G31" s="113">
        <f>+'Q29'!G31/'Q5'!H31*100</f>
        <v>71.428571428571431</v>
      </c>
      <c r="H31" s="113">
        <f>+'Q29'!H31/'Q5'!I31*100</f>
        <v>41.818181818181813</v>
      </c>
      <c r="I31" s="113">
        <f>+'Q29'!I31/'Q5'!J31*100</f>
        <v>50.39473684210526</v>
      </c>
      <c r="J31" s="113">
        <f>+'Q29'!J31/'Q5'!K31*100</f>
        <v>72.072072072072075</v>
      </c>
      <c r="K31" s="113">
        <f>+'Q29'!K31/'Q5'!L31*100</f>
        <v>33.333333333333329</v>
      </c>
    </row>
    <row r="32" spans="2:11" s="98" customFormat="1" ht="14" hidden="1" customHeight="1" outlineLevel="1" x14ac:dyDescent="0.35">
      <c r="B32" s="99" t="s">
        <v>311</v>
      </c>
      <c r="C32" s="113">
        <f>+'Q29'!C32/'Q5'!D32*100</f>
        <v>11.403508771929824</v>
      </c>
      <c r="D32" s="113">
        <f>+'Q29'!D32/'Q5'!E32*100</f>
        <v>25.321263201706468</v>
      </c>
      <c r="E32" s="113">
        <f>+'Q29'!E32/'Q5'!F32*100</f>
        <v>37.038211511019504</v>
      </c>
      <c r="F32" s="113">
        <f>+'Q29'!F32/'Q5'!G32*100</f>
        <v>41.935483870967744</v>
      </c>
      <c r="G32" s="113">
        <f>+'Q29'!G32/'Q5'!H32*100</f>
        <v>40</v>
      </c>
      <c r="H32" s="113">
        <f>+'Q29'!H32/'Q5'!I32*100</f>
        <v>29.341317365269461</v>
      </c>
      <c r="I32" s="113">
        <f>+'Q29'!I32/'Q5'!J32*100</f>
        <v>36.780905752753981</v>
      </c>
      <c r="J32" s="113">
        <f>+'Q29'!J32/'Q5'!K32*100</f>
        <v>43.083003952569172</v>
      </c>
      <c r="K32" s="113">
        <f>+'Q29'!K32/'Q5'!L32*100</f>
        <v>10</v>
      </c>
    </row>
    <row r="33" spans="2:11" s="98" customFormat="1" ht="14" hidden="1" customHeight="1" outlineLevel="1" x14ac:dyDescent="0.35">
      <c r="B33" s="99" t="s">
        <v>312</v>
      </c>
      <c r="C33" s="113">
        <f>+'Q29'!C33/'Q5'!D33*100</f>
        <v>8.3333333333333321</v>
      </c>
      <c r="D33" s="113">
        <f>+'Q29'!D33/'Q5'!E33*100</f>
        <v>29.448550312677657</v>
      </c>
      <c r="E33" s="113">
        <f>+'Q29'!E33/'Q5'!F33*100</f>
        <v>31.816881258941343</v>
      </c>
      <c r="F33" s="113">
        <f>+'Q29'!F33/'Q5'!G33*100</f>
        <v>29.670329670329672</v>
      </c>
      <c r="G33" s="113">
        <f>+'Q29'!G33/'Q5'!H33*100</f>
        <v>20</v>
      </c>
      <c r="H33" s="113">
        <f>+'Q29'!H33/'Q5'!I33*100</f>
        <v>18.421052631578945</v>
      </c>
      <c r="I33" s="113">
        <f>+'Q29'!I33/'Q5'!J33*100</f>
        <v>29.294369208838205</v>
      </c>
      <c r="J33" s="113">
        <f>+'Q29'!J33/'Q5'!K33*100</f>
        <v>51.555555555555557</v>
      </c>
      <c r="K33" s="113">
        <f>+'Q29'!K33/'Q5'!L33*100</f>
        <v>50</v>
      </c>
    </row>
    <row r="34" spans="2:11" s="98" customFormat="1" ht="14" hidden="1" customHeight="1" outlineLevel="1" x14ac:dyDescent="0.35">
      <c r="B34" s="99" t="s">
        <v>313</v>
      </c>
      <c r="C34" s="113">
        <f>+'Q29'!C34/'Q5'!D34*100</f>
        <v>17.391304347826086</v>
      </c>
      <c r="D34" s="113">
        <f>+'Q29'!D34/'Q5'!E34*100</f>
        <v>28.247734138972806</v>
      </c>
      <c r="E34" s="113">
        <f>+'Q29'!E34/'Q5'!F34*100</f>
        <v>42.826583000570452</v>
      </c>
      <c r="F34" s="113">
        <f>+'Q29'!F34/'Q5'!G34*100</f>
        <v>64.351851851851848</v>
      </c>
      <c r="G34" s="113">
        <f>+'Q29'!G34/'Q5'!H34*100</f>
        <v>54.54545454545454</v>
      </c>
      <c r="H34" s="113">
        <f>+'Q29'!H34/'Q5'!I34*100</f>
        <v>47.790055248618785</v>
      </c>
      <c r="I34" s="113">
        <f>+'Q29'!I34/'Q5'!J34*100</f>
        <v>50.502152080344331</v>
      </c>
      <c r="J34" s="113">
        <f>+'Q29'!J34/'Q5'!K34*100</f>
        <v>49.815498154981555</v>
      </c>
      <c r="K34" s="113">
        <f>+'Q29'!K34/'Q5'!L34*100</f>
        <v>24.285714285714285</v>
      </c>
    </row>
    <row r="35" spans="2:11" s="1" customFormat="1" ht="14" customHeight="1" collapsed="1" x14ac:dyDescent="0.3">
      <c r="B35" s="100" t="s">
        <v>57</v>
      </c>
      <c r="C35" s="31">
        <f>+'Q29'!C35/'Q5'!D35*100</f>
        <v>60</v>
      </c>
      <c r="D35" s="31">
        <f>+'Q29'!D35/'Q5'!E35*100</f>
        <v>76.69404517453799</v>
      </c>
      <c r="E35" s="31">
        <f>+'Q29'!E35/'Q5'!F35*100</f>
        <v>84.735812133072415</v>
      </c>
      <c r="F35" s="31">
        <f>+'Q29'!F35/'Q5'!G35*100</f>
        <v>97.5</v>
      </c>
      <c r="G35" s="31">
        <f>+'Q29'!G35/'Q5'!H35*100</f>
        <v>66.666666666666657</v>
      </c>
      <c r="H35" s="31">
        <f>+'Q29'!H35/'Q5'!I35*100</f>
        <v>77.094972067039109</v>
      </c>
      <c r="I35" s="31">
        <f>+'Q29'!I35/'Q5'!J35*100</f>
        <v>81.021897810218974</v>
      </c>
      <c r="J35" s="31">
        <f>+'Q29'!J35/'Q5'!K35*100</f>
        <v>90.077071290944119</v>
      </c>
      <c r="K35" s="31">
        <f>+'Q29'!K35/'Q5'!L35*100</f>
        <v>100</v>
      </c>
    </row>
    <row r="36" spans="2:11" s="1" customFormat="1" ht="14" customHeight="1" x14ac:dyDescent="0.3">
      <c r="B36" s="100" t="s">
        <v>58</v>
      </c>
      <c r="C36" s="31">
        <f>+'Q29'!C36/'Q5'!D36*100</f>
        <v>45</v>
      </c>
      <c r="D36" s="31">
        <f>+'Q29'!D36/'Q5'!E36*100</f>
        <v>55.960222954142388</v>
      </c>
      <c r="E36" s="31">
        <f>+'Q29'!E36/'Q5'!F36*100</f>
        <v>59.058080048149264</v>
      </c>
      <c r="F36" s="31">
        <f>+'Q29'!F36/'Q5'!G36*100</f>
        <v>70.542635658914733</v>
      </c>
      <c r="G36" s="31">
        <f>+'Q29'!G36/'Q5'!H36*100</f>
        <v>22.222222222222221</v>
      </c>
      <c r="H36" s="31">
        <f>+'Q29'!H36/'Q5'!I36*100</f>
        <v>66.666666666666657</v>
      </c>
      <c r="I36" s="31">
        <f>+'Q29'!I36/'Q5'!J36*100</f>
        <v>69.048927982407918</v>
      </c>
      <c r="J36" s="31">
        <f>+'Q29'!J36/'Q5'!K36*100</f>
        <v>77.279102384291718</v>
      </c>
      <c r="K36" s="31">
        <f>+'Q29'!K36/'Q5'!L36*100</f>
        <v>78.260869565217391</v>
      </c>
    </row>
    <row r="37" spans="2:11" s="1" customFormat="1" ht="14" customHeight="1" x14ac:dyDescent="0.3">
      <c r="B37" s="102" t="s">
        <v>49</v>
      </c>
      <c r="C37" s="31">
        <f>+'Q29'!C37/'Q5'!D37*100</f>
        <v>20.305980528511821</v>
      </c>
      <c r="D37" s="31">
        <f>+'Q29'!D37/'Q5'!E37*100</f>
        <v>21.899330585408393</v>
      </c>
      <c r="E37" s="31">
        <f>+'Q29'!E37/'Q5'!F37*100</f>
        <v>24.824228178059478</v>
      </c>
      <c r="F37" s="31">
        <f>+'Q29'!F37/'Q5'!G37*100</f>
        <v>27.991452991452991</v>
      </c>
      <c r="G37" s="31">
        <f>+'Q29'!G37/'Q5'!H37*100</f>
        <v>16.326530612244898</v>
      </c>
      <c r="H37" s="31">
        <f>+'Q29'!H37/'Q5'!I37*100</f>
        <v>32.567049808429118</v>
      </c>
      <c r="I37" s="31">
        <f>+'Q29'!I37/'Q5'!J37*100</f>
        <v>34.553775743707092</v>
      </c>
      <c r="J37" s="31">
        <f>+'Q29'!J37/'Q5'!K37*100</f>
        <v>52.690166975881262</v>
      </c>
      <c r="K37" s="31">
        <f>+'Q29'!K37/'Q5'!L37*100</f>
        <v>39.682539682539684</v>
      </c>
    </row>
    <row r="38" spans="2:11" s="1" customFormat="1" ht="14" customHeight="1" x14ac:dyDescent="0.3">
      <c r="B38" s="100" t="s">
        <v>50</v>
      </c>
      <c r="C38" s="31">
        <f>+'Q29'!C38/'Q5'!D38*100</f>
        <v>20.027063599458728</v>
      </c>
      <c r="D38" s="31">
        <f>+'Q29'!D38/'Q5'!E38*100</f>
        <v>33.866136715889965</v>
      </c>
      <c r="E38" s="31">
        <f>+'Q29'!E38/'Q5'!F38*100</f>
        <v>45.49531799969008</v>
      </c>
      <c r="F38" s="31">
        <f>+'Q29'!F38/'Q5'!G38*100</f>
        <v>36.422413793103445</v>
      </c>
      <c r="G38" s="31">
        <f>+'Q29'!G38/'Q5'!H38*100</f>
        <v>27.511961722488039</v>
      </c>
      <c r="H38" s="31">
        <f>+'Q29'!H38/'Q5'!I38*100</f>
        <v>48.392240233855965</v>
      </c>
      <c r="I38" s="31">
        <f>+'Q29'!I38/'Q5'!J38*100</f>
        <v>51.367690916697029</v>
      </c>
      <c r="J38" s="31">
        <f>+'Q29'!J38/'Q5'!K38*100</f>
        <v>57.72555375472718</v>
      </c>
      <c r="K38" s="31">
        <f>+'Q29'!K38/'Q5'!L38*100</f>
        <v>77.304261645193264</v>
      </c>
    </row>
    <row r="39" spans="2:11" s="1" customFormat="1" ht="14" hidden="1" customHeight="1" outlineLevel="1" x14ac:dyDescent="0.3">
      <c r="B39" s="99" t="s">
        <v>314</v>
      </c>
      <c r="C39" s="113">
        <f>+'Q29'!C39/'Q5'!D39*100</f>
        <v>13.043478260869565</v>
      </c>
      <c r="D39" s="113">
        <f>+'Q29'!D39/'Q5'!E39*100</f>
        <v>20.843926244119107</v>
      </c>
      <c r="E39" s="113">
        <f>+'Q29'!E39/'Q5'!F39*100</f>
        <v>31.783165747648397</v>
      </c>
      <c r="F39" s="113">
        <f>+'Q29'!F39/'Q5'!G39*100</f>
        <v>36.627906976744185</v>
      </c>
      <c r="G39" s="113">
        <f>+'Q29'!G39/'Q5'!H39*100</f>
        <v>18.75</v>
      </c>
      <c r="H39" s="113">
        <f>+'Q29'!H39/'Q5'!I39*100</f>
        <v>39.790575916230367</v>
      </c>
      <c r="I39" s="113">
        <f>+'Q29'!I39/'Q5'!J39*100</f>
        <v>46.6221098265896</v>
      </c>
      <c r="J39" s="113">
        <f>+'Q29'!J39/'Q5'!K39*100</f>
        <v>54.270462633451956</v>
      </c>
      <c r="K39" s="113">
        <f>+'Q29'!K39/'Q5'!L39*100</f>
        <v>42.857142857142854</v>
      </c>
    </row>
    <row r="40" spans="2:11" s="1" customFormat="1" ht="14" hidden="1" customHeight="1" outlineLevel="1" x14ac:dyDescent="0.3">
      <c r="B40" s="99" t="s">
        <v>315</v>
      </c>
      <c r="C40" s="113">
        <f>+'Q29'!C40/'Q5'!D40*100</f>
        <v>18.43137254901961</v>
      </c>
      <c r="D40" s="113">
        <f>+'Q29'!D40/'Q5'!E40*100</f>
        <v>26.85173461635857</v>
      </c>
      <c r="E40" s="113">
        <f>+'Q29'!E40/'Q5'!F40*100</f>
        <v>32.973631388426632</v>
      </c>
      <c r="F40" s="113">
        <f>+'Q29'!F40/'Q5'!G40*100</f>
        <v>35.708079930495224</v>
      </c>
      <c r="G40" s="113">
        <f>+'Q29'!G40/'Q5'!H40*100</f>
        <v>23.972602739726025</v>
      </c>
      <c r="H40" s="113">
        <f>+'Q29'!H40/'Q5'!I40*100</f>
        <v>47.281959378733575</v>
      </c>
      <c r="I40" s="113">
        <f>+'Q29'!I40/'Q5'!J40*100</f>
        <v>47.490347490347489</v>
      </c>
      <c r="J40" s="113">
        <f>+'Q29'!J40/'Q5'!K40*100</f>
        <v>62.712195121951218</v>
      </c>
      <c r="K40" s="113">
        <f>+'Q29'!K40/'Q5'!L40*100</f>
        <v>85.121107266435985</v>
      </c>
    </row>
    <row r="41" spans="2:11" s="1" customFormat="1" ht="14" hidden="1" customHeight="1" outlineLevel="1" x14ac:dyDescent="0.3">
      <c r="B41" s="99" t="s">
        <v>316</v>
      </c>
      <c r="C41" s="113">
        <f>+'Q29'!C41/'Q5'!D41*100</f>
        <v>22.704081632653061</v>
      </c>
      <c r="D41" s="113">
        <f>+'Q29'!D41/'Q5'!E41*100</f>
        <v>41.736843503440213</v>
      </c>
      <c r="E41" s="113">
        <f>+'Q29'!E41/'Q5'!F41*100</f>
        <v>52.968959919390954</v>
      </c>
      <c r="F41" s="113">
        <f>+'Q29'!F41/'Q5'!G41*100</f>
        <v>36.875395319418089</v>
      </c>
      <c r="G41" s="113">
        <f>+'Q29'!G41/'Q5'!H41*100</f>
        <v>30.833333333333336</v>
      </c>
      <c r="H41" s="113">
        <f>+'Q29'!H41/'Q5'!I41*100</f>
        <v>51.40597539543058</v>
      </c>
      <c r="I41" s="113">
        <f>+'Q29'!I41/'Q5'!J41*100</f>
        <v>54.972977126610488</v>
      </c>
      <c r="J41" s="113">
        <f>+'Q29'!J41/'Q5'!K41*100</f>
        <v>53.367780033216462</v>
      </c>
      <c r="K41" s="113">
        <f>+'Q29'!K41/'Q5'!L41*100</f>
        <v>27.27272727272727</v>
      </c>
    </row>
    <row r="42" spans="2:11" ht="14" customHeight="1" collapsed="1" x14ac:dyDescent="0.2">
      <c r="B42" s="10" t="s">
        <v>51</v>
      </c>
      <c r="C42" s="31">
        <f>+'Q29'!C42/'Q5'!D42*100</f>
        <v>26.612903225806448</v>
      </c>
      <c r="D42" s="31">
        <f>+'Q29'!D42/'Q5'!E42*100</f>
        <v>40.642877371849337</v>
      </c>
      <c r="E42" s="31">
        <f>+'Q29'!E42/'Q5'!F42*100</f>
        <v>53.478826151560177</v>
      </c>
      <c r="F42" s="31">
        <f>+'Q29'!F42/'Q5'!G42*100</f>
        <v>43.405275779376502</v>
      </c>
      <c r="G42" s="31">
        <f>+'Q29'!G42/'Q5'!H42*100</f>
        <v>29.032258064516132</v>
      </c>
      <c r="H42" s="31">
        <f>+'Q29'!H42/'Q5'!I42*100</f>
        <v>52.589641434262944</v>
      </c>
      <c r="I42" s="31">
        <f>+'Q29'!I42/'Q5'!J42*100</f>
        <v>61.635178286322514</v>
      </c>
      <c r="J42" s="31">
        <f>+'Q29'!J42/'Q5'!K42*100</f>
        <v>70.225988700564969</v>
      </c>
      <c r="K42" s="31">
        <f>+'Q29'!K42/'Q5'!L42*100</f>
        <v>62.5</v>
      </c>
    </row>
    <row r="43" spans="2:11" ht="14" customHeight="1" x14ac:dyDescent="0.2">
      <c r="B43" s="10" t="s">
        <v>52</v>
      </c>
      <c r="C43" s="31">
        <f>+'Q29'!C43/'Q5'!D43*100</f>
        <v>27.427184466019416</v>
      </c>
      <c r="D43" s="31">
        <f>+'Q29'!D43/'Q5'!E43*100</f>
        <v>18.878086552525168</v>
      </c>
      <c r="E43" s="31">
        <f>+'Q29'!E43/'Q5'!F43*100</f>
        <v>26.279880114037869</v>
      </c>
      <c r="F43" s="31">
        <f>+'Q29'!F43/'Q5'!G43*100</f>
        <v>32.053291536050153</v>
      </c>
      <c r="G43" s="31">
        <f>+'Q29'!G43/'Q5'!H43*100</f>
        <v>22.222222222222221</v>
      </c>
      <c r="H43" s="31">
        <f>+'Q29'!H43/'Q5'!I43*100</f>
        <v>31.525423728813561</v>
      </c>
      <c r="I43" s="31">
        <f>+'Q29'!I43/'Q5'!J43*100</f>
        <v>34.341205032001767</v>
      </c>
      <c r="J43" s="31">
        <f>+'Q29'!J43/'Q5'!K43*100</f>
        <v>36.673151750972757</v>
      </c>
      <c r="K43" s="31">
        <f>+'Q29'!K43/'Q5'!L43*100</f>
        <v>8.1081081081081088</v>
      </c>
    </row>
    <row r="44" spans="2:11" ht="14" customHeight="1" x14ac:dyDescent="0.2">
      <c r="B44" s="10" t="s">
        <v>61</v>
      </c>
      <c r="C44" s="137" t="s">
        <v>100</v>
      </c>
      <c r="D44" s="31">
        <f>+'Q29'!D44/'Q5'!E44*100</f>
        <v>21.658685241619505</v>
      </c>
      <c r="E44" s="31">
        <f>+'Q29'!E44/'Q5'!F44*100</f>
        <v>36.865463615023472</v>
      </c>
      <c r="F44" s="31">
        <f>+'Q29'!F44/'Q5'!G44*100</f>
        <v>39.18829008649368</v>
      </c>
      <c r="G44" s="31">
        <f>+'Q29'!G44/'Q5'!H44*100</f>
        <v>26.111111111111114</v>
      </c>
      <c r="H44" s="31">
        <f>+'Q29'!H44/'Q5'!I44*100</f>
        <v>46.339691189827434</v>
      </c>
      <c r="I44" s="31">
        <f>+'Q29'!I44/'Q5'!J44*100</f>
        <v>47.0144938012795</v>
      </c>
      <c r="J44" s="31">
        <f>+'Q29'!J44/'Q5'!K44*100</f>
        <v>57.719363198815252</v>
      </c>
      <c r="K44" s="31">
        <f>+'Q29'!K44/'Q5'!L44*100</f>
        <v>49.862258953168045</v>
      </c>
    </row>
    <row r="45" spans="2:11" ht="14" customHeight="1" x14ac:dyDescent="0.2">
      <c r="B45" s="10" t="s">
        <v>60</v>
      </c>
      <c r="C45" s="31">
        <f>+'Q29'!C45/'Q5'!D45*100</f>
        <v>29.411764705882355</v>
      </c>
      <c r="D45" s="31">
        <f>+'Q29'!D45/'Q5'!E45*100</f>
        <v>40.772179627601311</v>
      </c>
      <c r="E45" s="31">
        <f>+'Q29'!E45/'Q5'!F45*100</f>
        <v>67.823933081577124</v>
      </c>
      <c r="F45" s="31">
        <f>+'Q29'!F45/'Q5'!G45*100</f>
        <v>29.911504424778762</v>
      </c>
      <c r="G45" s="31">
        <f>+'Q29'!G45/'Q5'!H45*100</f>
        <v>23.076923076923077</v>
      </c>
      <c r="H45" s="31">
        <f>+'Q29'!H45/'Q5'!I45*100</f>
        <v>67.315329626687841</v>
      </c>
      <c r="I45" s="31">
        <f>+'Q29'!I45/'Q5'!J45*100</f>
        <v>70.460041919707635</v>
      </c>
      <c r="J45" s="31">
        <f>+'Q29'!J45/'Q5'!K45*100</f>
        <v>64.39685460933579</v>
      </c>
      <c r="K45" s="31">
        <f>+'Q29'!K45/'Q5'!L45*100</f>
        <v>61.878453038674031</v>
      </c>
    </row>
    <row r="46" spans="2:11" ht="14" customHeight="1" x14ac:dyDescent="0.2">
      <c r="B46" s="10" t="s">
        <v>59</v>
      </c>
      <c r="C46" s="31">
        <f>+'Q29'!C46/'Q5'!D46*100</f>
        <v>2.4390243902439024</v>
      </c>
      <c r="D46" s="31">
        <f>+'Q29'!D46/'Q5'!E46*100</f>
        <v>7.7259966311061206</v>
      </c>
      <c r="E46" s="31">
        <f>+'Q29'!E46/'Q5'!F46*100</f>
        <v>13.925865246774524</v>
      </c>
      <c r="F46" s="31">
        <f>+'Q29'!F46/'Q5'!G46*100</f>
        <v>8.8607594936708853</v>
      </c>
      <c r="G46" s="31">
        <f>+'Q29'!G46/'Q5'!H46*100</f>
        <v>8.1632653061224492</v>
      </c>
      <c r="H46" s="31">
        <f>+'Q29'!H46/'Q5'!I46*100</f>
        <v>23.389830508474578</v>
      </c>
      <c r="I46" s="31">
        <f>+'Q29'!I46/'Q5'!J46*100</f>
        <v>27.515231351885394</v>
      </c>
      <c r="J46" s="31">
        <f>+'Q29'!J46/'Q5'!K46*100</f>
        <v>47.54601226993865</v>
      </c>
      <c r="K46" s="31">
        <f>+'Q29'!K46/'Q5'!L46*100</f>
        <v>9.0909090909090917</v>
      </c>
    </row>
    <row r="47" spans="2:11" ht="14" customHeight="1" x14ac:dyDescent="0.2">
      <c r="B47" s="10" t="s">
        <v>62</v>
      </c>
      <c r="C47" s="31">
        <f>+'Q29'!C47/'Q5'!D47*100</f>
        <v>16.666666666666664</v>
      </c>
      <c r="D47" s="31">
        <f>+'Q29'!D47/'Q5'!E47*100</f>
        <v>24.547296053035421</v>
      </c>
      <c r="E47" s="31">
        <f>+'Q29'!E47/'Q5'!F47*100</f>
        <v>32.66637998634053</v>
      </c>
      <c r="F47" s="31">
        <f>+'Q29'!F47/'Q5'!G47*100</f>
        <v>32.584269662921351</v>
      </c>
      <c r="G47" s="31">
        <f>+'Q29'!G47/'Q5'!H47*100</f>
        <v>21.404682274247492</v>
      </c>
      <c r="H47" s="31">
        <f>+'Q29'!H47/'Q5'!I47*100</f>
        <v>37.155853483361263</v>
      </c>
      <c r="I47" s="31">
        <f>+'Q29'!I47/'Q5'!J47*100</f>
        <v>40.194135961772197</v>
      </c>
      <c r="J47" s="31">
        <f>+'Q29'!J47/'Q5'!K47*100</f>
        <v>53.069981700006309</v>
      </c>
      <c r="K47" s="31">
        <f>+'Q29'!K47/'Q5'!L47*100</f>
        <v>32.284921369102683</v>
      </c>
    </row>
    <row r="48" spans="2:11" ht="14" customHeight="1" x14ac:dyDescent="0.2">
      <c r="B48" s="10" t="s">
        <v>63</v>
      </c>
      <c r="C48" s="31">
        <f>+'Q29'!C48/'Q5'!D48*100</f>
        <v>24.704025256511443</v>
      </c>
      <c r="D48" s="31">
        <f>+'Q29'!D48/'Q5'!E48*100</f>
        <v>21.733257203336724</v>
      </c>
      <c r="E48" s="31">
        <f>+'Q29'!E48/'Q5'!F48*100</f>
        <v>31.44402907098242</v>
      </c>
      <c r="F48" s="31">
        <f>+'Q29'!F48/'Q5'!G48*100</f>
        <v>21.372965322009907</v>
      </c>
      <c r="G48" s="31">
        <f>+'Q29'!G48/'Q5'!H48*100</f>
        <v>37.209302325581397</v>
      </c>
      <c r="H48" s="31">
        <f>+'Q29'!H48/'Q5'!I48*100</f>
        <v>48.179803735359286</v>
      </c>
      <c r="I48" s="31">
        <f>+'Q29'!I48/'Q5'!J48*100</f>
        <v>47.725639182667621</v>
      </c>
      <c r="J48" s="31">
        <f>+'Q29'!J48/'Q5'!K48*100</f>
        <v>52.088589851415755</v>
      </c>
      <c r="K48" s="31">
        <f>+'Q29'!K48/'Q5'!L48*100</f>
        <v>39.743589743589745</v>
      </c>
    </row>
    <row r="49" spans="2:11" ht="14" customHeight="1" x14ac:dyDescent="0.2">
      <c r="B49" s="10" t="s">
        <v>69</v>
      </c>
      <c r="C49" s="31">
        <f>+'Q29'!C49/'Q5'!D49*100</f>
        <v>23.52941176470588</v>
      </c>
      <c r="D49" s="31">
        <f>+'Q29'!D49/'Q5'!E49*100</f>
        <v>19.2880939856216</v>
      </c>
      <c r="E49" s="31">
        <f>+'Q29'!E49/'Q5'!F49*100</f>
        <v>24.603893164327751</v>
      </c>
      <c r="F49" s="31">
        <f>+'Q29'!F49/'Q5'!G49*100</f>
        <v>20</v>
      </c>
      <c r="G49" s="31">
        <f>+'Q29'!G49/'Q5'!H49*100</f>
        <v>12.5</v>
      </c>
      <c r="H49" s="31">
        <f>+'Q29'!H49/'Q5'!I49*100</f>
        <v>45.205479452054789</v>
      </c>
      <c r="I49" s="31">
        <f>+'Q29'!I49/'Q5'!J49*100</f>
        <v>57.081236520488851</v>
      </c>
      <c r="J49" s="31">
        <f>+'Q29'!J49/'Q5'!K49*100</f>
        <v>72.235872235872236</v>
      </c>
      <c r="K49" s="31">
        <f>+'Q29'!K49/'Q5'!L49*100</f>
        <v>68.181818181818173</v>
      </c>
    </row>
    <row r="50" spans="2:11" ht="14" customHeight="1" x14ac:dyDescent="0.2">
      <c r="B50" s="10" t="s">
        <v>64</v>
      </c>
      <c r="C50" s="31">
        <f>+'Q29'!C50/'Q5'!D50*100</f>
        <v>20.588235294117645</v>
      </c>
      <c r="D50" s="31">
        <f>+'Q29'!D50/'Q5'!E50*100</f>
        <v>19.840743198407431</v>
      </c>
      <c r="E50" s="31">
        <f>+'Q29'!E50/'Q5'!F50*100</f>
        <v>23.856811083526868</v>
      </c>
      <c r="F50" s="31">
        <f>+'Q29'!F50/'Q5'!G50*100</f>
        <v>26.825127334465193</v>
      </c>
      <c r="G50" s="31">
        <f>+'Q29'!G50/'Q5'!H50*100</f>
        <v>27.536231884057973</v>
      </c>
      <c r="H50" s="31">
        <f>+'Q29'!H50/'Q5'!I50*100</f>
        <v>28.496240601503757</v>
      </c>
      <c r="I50" s="31">
        <f>+'Q29'!I50/'Q5'!J50*100</f>
        <v>33.303068821499906</v>
      </c>
      <c r="J50" s="31">
        <f>+'Q29'!J50/'Q5'!K50*100</f>
        <v>36.063569682151595</v>
      </c>
      <c r="K50" s="31">
        <f>+'Q29'!K50/'Q5'!L50*100</f>
        <v>11.163895486935866</v>
      </c>
    </row>
    <row r="51" spans="2:11" ht="14" customHeight="1" x14ac:dyDescent="0.2">
      <c r="B51" s="10" t="s">
        <v>65</v>
      </c>
      <c r="C51" s="31">
        <f>+'Q29'!C51/'Q5'!D51*100</f>
        <v>23.92807745504841</v>
      </c>
      <c r="D51" s="31">
        <f>+'Q29'!D51/'Q5'!E51*100</f>
        <v>25.900104374613665</v>
      </c>
      <c r="E51" s="31">
        <f>+'Q29'!E51/'Q5'!F51*100</f>
        <v>29.9474957081814</v>
      </c>
      <c r="F51" s="31">
        <f>+'Q29'!F51/'Q5'!G51*100</f>
        <v>25.26002971768202</v>
      </c>
      <c r="G51" s="31">
        <f>+'Q29'!G51/'Q5'!H51*100</f>
        <v>16.728624535315987</v>
      </c>
      <c r="H51" s="31">
        <f>+'Q29'!H51/'Q5'!I51*100</f>
        <v>35.971875708777503</v>
      </c>
      <c r="I51" s="31">
        <f>+'Q29'!I51/'Q5'!J51*100</f>
        <v>36.516381022930069</v>
      </c>
      <c r="J51" s="31">
        <f>+'Q29'!J51/'Q5'!K51*100</f>
        <v>35.803395553888002</v>
      </c>
      <c r="K51" s="31">
        <f>+'Q29'!K51/'Q5'!L51*100</f>
        <v>22.262773722627738</v>
      </c>
    </row>
    <row r="52" spans="2:11" ht="14" customHeight="1" x14ac:dyDescent="0.2">
      <c r="B52" s="10" t="s">
        <v>66</v>
      </c>
      <c r="C52" s="31">
        <f>+'Q29'!C52/'Q5'!D52*100</f>
        <v>10.204081632653061</v>
      </c>
      <c r="D52" s="31">
        <f>+'Q29'!D52/'Q5'!E52*100</f>
        <v>13.623725671918443</v>
      </c>
      <c r="E52" s="31">
        <f>+'Q29'!E52/'Q5'!F52*100</f>
        <v>18.996617812852314</v>
      </c>
      <c r="F52" s="31">
        <f>+'Q29'!F52/'Q5'!G52*100</f>
        <v>14.942528735632186</v>
      </c>
      <c r="G52" s="31">
        <f>+'Q29'!G52/'Q5'!H52*100</f>
        <v>28.571428571428569</v>
      </c>
      <c r="H52" s="31">
        <f>+'Q29'!H52/'Q5'!I52*100</f>
        <v>24.647887323943664</v>
      </c>
      <c r="I52" s="31">
        <f>+'Q29'!I52/'Q5'!J52*100</f>
        <v>25.327857994436346</v>
      </c>
      <c r="J52" s="31">
        <f>+'Q29'!J52/'Q5'!K52*100</f>
        <v>29.152542372881356</v>
      </c>
      <c r="K52" s="31">
        <f>+'Q29'!K52/'Q5'!L52*100</f>
        <v>30.37974683544304</v>
      </c>
    </row>
    <row r="53" spans="2:11" ht="14" customHeight="1" x14ac:dyDescent="0.2">
      <c r="B53" s="10" t="s">
        <v>67</v>
      </c>
      <c r="C53" s="31">
        <f>+'Q29'!C53/'Q5'!D53*100</f>
        <v>22.834645669291341</v>
      </c>
      <c r="D53" s="31">
        <f>+'Q29'!D53/'Q5'!E53*100</f>
        <v>17.457076566125291</v>
      </c>
      <c r="E53" s="31">
        <f>+'Q29'!E53/'Q5'!F53*100</f>
        <v>23.714794262380902</v>
      </c>
      <c r="F53" s="31">
        <f>+'Q29'!F53/'Q5'!G53*100</f>
        <v>19.879518072289155</v>
      </c>
      <c r="G53" s="31">
        <f>+'Q29'!G53/'Q5'!H53*100</f>
        <v>26.923076923076923</v>
      </c>
      <c r="H53" s="31">
        <f>+'Q29'!H53/'Q5'!I53*100</f>
        <v>26.994434137291279</v>
      </c>
      <c r="I53" s="31">
        <f>+'Q29'!I53/'Q5'!J53*100</f>
        <v>30.357374918778429</v>
      </c>
      <c r="J53" s="31">
        <f>+'Q29'!J53/'Q5'!K53*100</f>
        <v>30.903790087463555</v>
      </c>
      <c r="K53" s="31">
        <f>+'Q29'!K53/'Q5'!L53*100</f>
        <v>19.534883720930232</v>
      </c>
    </row>
    <row r="54" spans="2:11" ht="14" customHeight="1" x14ac:dyDescent="0.2">
      <c r="B54" s="86" t="s">
        <v>68</v>
      </c>
      <c r="C54" s="138" t="s">
        <v>100</v>
      </c>
      <c r="D54" s="138" t="s">
        <v>100</v>
      </c>
      <c r="E54" s="138" t="s">
        <v>100</v>
      </c>
      <c r="F54" s="138" t="s">
        <v>100</v>
      </c>
      <c r="G54" s="138" t="s">
        <v>100</v>
      </c>
      <c r="H54" s="138" t="s">
        <v>100</v>
      </c>
      <c r="I54" s="51">
        <f>+'Q29'!I54/'Q5'!J54*100</f>
        <v>5.7142857142857144</v>
      </c>
      <c r="J54" s="51">
        <f>+'Q29'!J54/'Q5'!K54*100</f>
        <v>33.333333333333329</v>
      </c>
      <c r="K54" s="138" t="s">
        <v>100</v>
      </c>
    </row>
    <row r="55" spans="2:11" ht="7.5" customHeight="1" x14ac:dyDescent="0.2"/>
    <row r="56" spans="2:11" x14ac:dyDescent="0.2">
      <c r="B56" s="189" t="s">
        <v>245</v>
      </c>
      <c r="C56" s="189"/>
      <c r="D56" s="189"/>
      <c r="E56" s="189"/>
      <c r="F56" s="189"/>
    </row>
  </sheetData>
  <mergeCells count="12">
    <mergeCell ref="B56:F56"/>
    <mergeCell ref="B2:K2"/>
    <mergeCell ref="B3:K3"/>
    <mergeCell ref="C5:C6"/>
    <mergeCell ref="D5:D6"/>
    <mergeCell ref="E5:E6"/>
    <mergeCell ref="F5:F6"/>
    <mergeCell ref="G5:G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55"/>
  <sheetViews>
    <sheetView workbookViewId="0"/>
  </sheetViews>
  <sheetFormatPr defaultColWidth="9.1796875" defaultRowHeight="10" outlineLevelRow="1" x14ac:dyDescent="0.2"/>
  <cols>
    <col min="1" max="1" width="3.1796875" style="10" customWidth="1"/>
    <col min="2" max="2" width="54.81640625" style="10" customWidth="1"/>
    <col min="3" max="3" width="7.54296875" style="11" customWidth="1"/>
    <col min="4" max="4" width="9" style="11" customWidth="1"/>
    <col min="5" max="5" width="8" style="11" customWidth="1"/>
    <col min="6" max="6" width="7.81640625" style="10" customWidth="1"/>
    <col min="7" max="7" width="12.453125" style="10" customWidth="1"/>
    <col min="8" max="8" width="10.81640625" style="10" customWidth="1"/>
    <col min="9" max="9" width="9.81640625" style="10" customWidth="1"/>
    <col min="10" max="10" width="10.1796875" style="10" customWidth="1"/>
    <col min="11" max="11" width="6.54296875" style="10" customWidth="1"/>
    <col min="12" max="12" width="5.54296875" style="10" customWidth="1"/>
    <col min="13" max="198" width="9.1796875" style="10"/>
    <col min="199" max="199" width="51.1796875" style="10" customWidth="1"/>
    <col min="200" max="207" width="9.81640625" style="10" customWidth="1"/>
    <col min="208" max="454" width="9.1796875" style="10"/>
    <col min="455" max="455" width="51.1796875" style="10" customWidth="1"/>
    <col min="456" max="463" width="9.81640625" style="10" customWidth="1"/>
    <col min="464" max="710" width="9.1796875" style="10"/>
    <col min="711" max="711" width="51.1796875" style="10" customWidth="1"/>
    <col min="712" max="719" width="9.81640625" style="10" customWidth="1"/>
    <col min="720" max="966" width="9.1796875" style="10"/>
    <col min="967" max="967" width="51.1796875" style="10" customWidth="1"/>
    <col min="968" max="975" width="9.81640625" style="10" customWidth="1"/>
    <col min="976" max="1222" width="9.1796875" style="10"/>
    <col min="1223" max="1223" width="51.1796875" style="10" customWidth="1"/>
    <col min="1224" max="1231" width="9.81640625" style="10" customWidth="1"/>
    <col min="1232" max="1478" width="9.1796875" style="10"/>
    <col min="1479" max="1479" width="51.1796875" style="10" customWidth="1"/>
    <col min="1480" max="1487" width="9.81640625" style="10" customWidth="1"/>
    <col min="1488" max="1734" width="9.1796875" style="10"/>
    <col min="1735" max="1735" width="51.1796875" style="10" customWidth="1"/>
    <col min="1736" max="1743" width="9.81640625" style="10" customWidth="1"/>
    <col min="1744" max="1990" width="9.1796875" style="10"/>
    <col min="1991" max="1991" width="51.1796875" style="10" customWidth="1"/>
    <col min="1992" max="1999" width="9.81640625" style="10" customWidth="1"/>
    <col min="2000" max="2246" width="9.1796875" style="10"/>
    <col min="2247" max="2247" width="51.1796875" style="10" customWidth="1"/>
    <col min="2248" max="2255" width="9.81640625" style="10" customWidth="1"/>
    <col min="2256" max="2502" width="9.1796875" style="10"/>
    <col min="2503" max="2503" width="51.1796875" style="10" customWidth="1"/>
    <col min="2504" max="2511" width="9.81640625" style="10" customWidth="1"/>
    <col min="2512" max="2758" width="9.1796875" style="10"/>
    <col min="2759" max="2759" width="51.1796875" style="10" customWidth="1"/>
    <col min="2760" max="2767" width="9.81640625" style="10" customWidth="1"/>
    <col min="2768" max="3014" width="9.1796875" style="10"/>
    <col min="3015" max="3015" width="51.1796875" style="10" customWidth="1"/>
    <col min="3016" max="3023" width="9.81640625" style="10" customWidth="1"/>
    <col min="3024" max="3270" width="9.1796875" style="10"/>
    <col min="3271" max="3271" width="51.1796875" style="10" customWidth="1"/>
    <col min="3272" max="3279" width="9.81640625" style="10" customWidth="1"/>
    <col min="3280" max="3526" width="9.1796875" style="10"/>
    <col min="3527" max="3527" width="51.1796875" style="10" customWidth="1"/>
    <col min="3528" max="3535" width="9.81640625" style="10" customWidth="1"/>
    <col min="3536" max="3782" width="9.1796875" style="10"/>
    <col min="3783" max="3783" width="51.1796875" style="10" customWidth="1"/>
    <col min="3784" max="3791" width="9.81640625" style="10" customWidth="1"/>
    <col min="3792" max="4038" width="9.1796875" style="10"/>
    <col min="4039" max="4039" width="51.1796875" style="10" customWidth="1"/>
    <col min="4040" max="4047" width="9.81640625" style="10" customWidth="1"/>
    <col min="4048" max="4294" width="9.1796875" style="10"/>
    <col min="4295" max="4295" width="51.1796875" style="10" customWidth="1"/>
    <col min="4296" max="4303" width="9.81640625" style="10" customWidth="1"/>
    <col min="4304" max="4550" width="9.1796875" style="10"/>
    <col min="4551" max="4551" width="51.1796875" style="10" customWidth="1"/>
    <col min="4552" max="4559" width="9.81640625" style="10" customWidth="1"/>
    <col min="4560" max="4806" width="9.1796875" style="10"/>
    <col min="4807" max="4807" width="51.1796875" style="10" customWidth="1"/>
    <col min="4808" max="4815" width="9.81640625" style="10" customWidth="1"/>
    <col min="4816" max="5062" width="9.1796875" style="10"/>
    <col min="5063" max="5063" width="51.1796875" style="10" customWidth="1"/>
    <col min="5064" max="5071" width="9.81640625" style="10" customWidth="1"/>
    <col min="5072" max="5318" width="9.1796875" style="10"/>
    <col min="5319" max="5319" width="51.1796875" style="10" customWidth="1"/>
    <col min="5320" max="5327" width="9.81640625" style="10" customWidth="1"/>
    <col min="5328" max="5574" width="9.1796875" style="10"/>
    <col min="5575" max="5575" width="51.1796875" style="10" customWidth="1"/>
    <col min="5576" max="5583" width="9.81640625" style="10" customWidth="1"/>
    <col min="5584" max="5830" width="9.1796875" style="10"/>
    <col min="5831" max="5831" width="51.1796875" style="10" customWidth="1"/>
    <col min="5832" max="5839" width="9.81640625" style="10" customWidth="1"/>
    <col min="5840" max="6086" width="9.1796875" style="10"/>
    <col min="6087" max="6087" width="51.1796875" style="10" customWidth="1"/>
    <col min="6088" max="6095" width="9.81640625" style="10" customWidth="1"/>
    <col min="6096" max="6342" width="9.1796875" style="10"/>
    <col min="6343" max="6343" width="51.1796875" style="10" customWidth="1"/>
    <col min="6344" max="6351" width="9.81640625" style="10" customWidth="1"/>
    <col min="6352" max="6598" width="9.1796875" style="10"/>
    <col min="6599" max="6599" width="51.1796875" style="10" customWidth="1"/>
    <col min="6600" max="6607" width="9.81640625" style="10" customWidth="1"/>
    <col min="6608" max="6854" width="9.1796875" style="10"/>
    <col min="6855" max="6855" width="51.1796875" style="10" customWidth="1"/>
    <col min="6856" max="6863" width="9.81640625" style="10" customWidth="1"/>
    <col min="6864" max="7110" width="9.1796875" style="10"/>
    <col min="7111" max="7111" width="51.1796875" style="10" customWidth="1"/>
    <col min="7112" max="7119" width="9.81640625" style="10" customWidth="1"/>
    <col min="7120" max="7366" width="9.1796875" style="10"/>
    <col min="7367" max="7367" width="51.1796875" style="10" customWidth="1"/>
    <col min="7368" max="7375" width="9.81640625" style="10" customWidth="1"/>
    <col min="7376" max="7622" width="9.1796875" style="10"/>
    <col min="7623" max="7623" width="51.1796875" style="10" customWidth="1"/>
    <col min="7624" max="7631" width="9.81640625" style="10" customWidth="1"/>
    <col min="7632" max="7878" width="9.1796875" style="10"/>
    <col min="7879" max="7879" width="51.1796875" style="10" customWidth="1"/>
    <col min="7880" max="7887" width="9.81640625" style="10" customWidth="1"/>
    <col min="7888" max="8134" width="9.1796875" style="10"/>
    <col min="8135" max="8135" width="51.1796875" style="10" customWidth="1"/>
    <col min="8136" max="8143" width="9.81640625" style="10" customWidth="1"/>
    <col min="8144" max="8390" width="9.1796875" style="10"/>
    <col min="8391" max="8391" width="51.1796875" style="10" customWidth="1"/>
    <col min="8392" max="8399" width="9.81640625" style="10" customWidth="1"/>
    <col min="8400" max="8646" width="9.1796875" style="10"/>
    <col min="8647" max="8647" width="51.1796875" style="10" customWidth="1"/>
    <col min="8648" max="8655" width="9.81640625" style="10" customWidth="1"/>
    <col min="8656" max="8902" width="9.1796875" style="10"/>
    <col min="8903" max="8903" width="51.1796875" style="10" customWidth="1"/>
    <col min="8904" max="8911" width="9.81640625" style="10" customWidth="1"/>
    <col min="8912" max="9158" width="9.1796875" style="10"/>
    <col min="9159" max="9159" width="51.1796875" style="10" customWidth="1"/>
    <col min="9160" max="9167" width="9.81640625" style="10" customWidth="1"/>
    <col min="9168" max="9414" width="9.1796875" style="10"/>
    <col min="9415" max="9415" width="51.1796875" style="10" customWidth="1"/>
    <col min="9416" max="9423" width="9.81640625" style="10" customWidth="1"/>
    <col min="9424" max="9670" width="9.1796875" style="10"/>
    <col min="9671" max="9671" width="51.1796875" style="10" customWidth="1"/>
    <col min="9672" max="9679" width="9.81640625" style="10" customWidth="1"/>
    <col min="9680" max="9926" width="9.1796875" style="10"/>
    <col min="9927" max="9927" width="51.1796875" style="10" customWidth="1"/>
    <col min="9928" max="9935" width="9.81640625" style="10" customWidth="1"/>
    <col min="9936" max="10182" width="9.1796875" style="10"/>
    <col min="10183" max="10183" width="51.1796875" style="10" customWidth="1"/>
    <col min="10184" max="10191" width="9.81640625" style="10" customWidth="1"/>
    <col min="10192" max="10438" width="9.1796875" style="10"/>
    <col min="10439" max="10439" width="51.1796875" style="10" customWidth="1"/>
    <col min="10440" max="10447" width="9.81640625" style="10" customWidth="1"/>
    <col min="10448" max="10694" width="9.1796875" style="10"/>
    <col min="10695" max="10695" width="51.1796875" style="10" customWidth="1"/>
    <col min="10696" max="10703" width="9.81640625" style="10" customWidth="1"/>
    <col min="10704" max="10950" width="9.1796875" style="10"/>
    <col min="10951" max="10951" width="51.1796875" style="10" customWidth="1"/>
    <col min="10952" max="10959" width="9.81640625" style="10" customWidth="1"/>
    <col min="10960" max="11206" width="9.1796875" style="10"/>
    <col min="11207" max="11207" width="51.1796875" style="10" customWidth="1"/>
    <col min="11208" max="11215" width="9.81640625" style="10" customWidth="1"/>
    <col min="11216" max="11462" width="9.1796875" style="10"/>
    <col min="11463" max="11463" width="51.1796875" style="10" customWidth="1"/>
    <col min="11464" max="11471" width="9.81640625" style="10" customWidth="1"/>
    <col min="11472" max="11718" width="9.1796875" style="10"/>
    <col min="11719" max="11719" width="51.1796875" style="10" customWidth="1"/>
    <col min="11720" max="11727" width="9.81640625" style="10" customWidth="1"/>
    <col min="11728" max="11974" width="9.1796875" style="10"/>
    <col min="11975" max="11975" width="51.1796875" style="10" customWidth="1"/>
    <col min="11976" max="11983" width="9.81640625" style="10" customWidth="1"/>
    <col min="11984" max="12230" width="9.1796875" style="10"/>
    <col min="12231" max="12231" width="51.1796875" style="10" customWidth="1"/>
    <col min="12232" max="12239" width="9.81640625" style="10" customWidth="1"/>
    <col min="12240" max="12486" width="9.1796875" style="10"/>
    <col min="12487" max="12487" width="51.1796875" style="10" customWidth="1"/>
    <col min="12488" max="12495" width="9.81640625" style="10" customWidth="1"/>
    <col min="12496" max="12742" width="9.1796875" style="10"/>
    <col min="12743" max="12743" width="51.1796875" style="10" customWidth="1"/>
    <col min="12744" max="12751" width="9.81640625" style="10" customWidth="1"/>
    <col min="12752" max="12998" width="9.1796875" style="10"/>
    <col min="12999" max="12999" width="51.1796875" style="10" customWidth="1"/>
    <col min="13000" max="13007" width="9.81640625" style="10" customWidth="1"/>
    <col min="13008" max="13254" width="9.1796875" style="10"/>
    <col min="13255" max="13255" width="51.1796875" style="10" customWidth="1"/>
    <col min="13256" max="13263" width="9.81640625" style="10" customWidth="1"/>
    <col min="13264" max="13510" width="9.1796875" style="10"/>
    <col min="13511" max="13511" width="51.1796875" style="10" customWidth="1"/>
    <col min="13512" max="13519" width="9.81640625" style="10" customWidth="1"/>
    <col min="13520" max="13766" width="9.1796875" style="10"/>
    <col min="13767" max="13767" width="51.1796875" style="10" customWidth="1"/>
    <col min="13768" max="13775" width="9.81640625" style="10" customWidth="1"/>
    <col min="13776" max="14022" width="9.1796875" style="10"/>
    <col min="14023" max="14023" width="51.1796875" style="10" customWidth="1"/>
    <col min="14024" max="14031" width="9.81640625" style="10" customWidth="1"/>
    <col min="14032" max="14278" width="9.1796875" style="10"/>
    <col min="14279" max="14279" width="51.1796875" style="10" customWidth="1"/>
    <col min="14280" max="14287" width="9.81640625" style="10" customWidth="1"/>
    <col min="14288" max="14534" width="9.1796875" style="10"/>
    <col min="14535" max="14535" width="51.1796875" style="10" customWidth="1"/>
    <col min="14536" max="14543" width="9.81640625" style="10" customWidth="1"/>
    <col min="14544" max="14790" width="9.1796875" style="10"/>
    <col min="14791" max="14791" width="51.1796875" style="10" customWidth="1"/>
    <col min="14792" max="14799" width="9.81640625" style="10" customWidth="1"/>
    <col min="14800" max="15046" width="9.1796875" style="10"/>
    <col min="15047" max="15047" width="51.1796875" style="10" customWidth="1"/>
    <col min="15048" max="15055" width="9.81640625" style="10" customWidth="1"/>
    <col min="15056" max="15302" width="9.1796875" style="10"/>
    <col min="15303" max="15303" width="51.1796875" style="10" customWidth="1"/>
    <col min="15304" max="15311" width="9.81640625" style="10" customWidth="1"/>
    <col min="15312" max="15558" width="9.1796875" style="10"/>
    <col min="15559" max="15559" width="51.1796875" style="10" customWidth="1"/>
    <col min="15560" max="15567" width="9.81640625" style="10" customWidth="1"/>
    <col min="15568" max="15814" width="9.1796875" style="10"/>
    <col min="15815" max="15815" width="51.1796875" style="10" customWidth="1"/>
    <col min="15816" max="15823" width="9.81640625" style="10" customWidth="1"/>
    <col min="15824" max="16384" width="9.1796875" style="10"/>
  </cols>
  <sheetData>
    <row r="1" spans="2:12" s="1" customFormat="1" ht="17.25" customHeight="1" x14ac:dyDescent="0.3">
      <c r="B1" s="40"/>
      <c r="C1" s="42"/>
      <c r="L1" s="36" t="s">
        <v>212</v>
      </c>
    </row>
    <row r="2" spans="2:12" s="1" customFormat="1" ht="19.5" customHeight="1" x14ac:dyDescent="0.3">
      <c r="B2" s="181" t="s">
        <v>234</v>
      </c>
      <c r="C2" s="181"/>
      <c r="D2" s="181"/>
      <c r="E2" s="181"/>
      <c r="F2" s="181"/>
      <c r="G2" s="181"/>
      <c r="H2" s="181"/>
      <c r="I2" s="181"/>
      <c r="J2" s="181"/>
      <c r="K2" s="181"/>
      <c r="L2" s="181"/>
    </row>
    <row r="3" spans="2:12" s="1" customFormat="1" ht="15.75" customHeight="1" x14ac:dyDescent="0.3">
      <c r="B3" s="182">
        <v>2021</v>
      </c>
      <c r="C3" s="182"/>
      <c r="D3" s="182"/>
      <c r="E3" s="182"/>
      <c r="F3" s="182"/>
      <c r="G3" s="182"/>
      <c r="H3" s="182"/>
      <c r="I3" s="182"/>
      <c r="J3" s="182"/>
      <c r="K3" s="182"/>
      <c r="L3" s="182"/>
    </row>
    <row r="4" spans="2:12" ht="12.65" customHeight="1" x14ac:dyDescent="0.2">
      <c r="B4" s="10" t="s">
        <v>115</v>
      </c>
      <c r="F4" s="11"/>
    </row>
    <row r="5" spans="2:12" s="1" customFormat="1" ht="14.5" customHeight="1" x14ac:dyDescent="0.3">
      <c r="B5" s="44" t="s">
        <v>119</v>
      </c>
      <c r="C5" s="186" t="s">
        <v>91</v>
      </c>
      <c r="D5" s="186" t="s">
        <v>149</v>
      </c>
      <c r="E5" s="186" t="s">
        <v>150</v>
      </c>
      <c r="F5" s="186" t="s">
        <v>90</v>
      </c>
      <c r="G5" s="186" t="s">
        <v>151</v>
      </c>
      <c r="H5" s="186" t="s">
        <v>152</v>
      </c>
      <c r="I5" s="186" t="s">
        <v>153</v>
      </c>
      <c r="J5" s="186" t="s">
        <v>154</v>
      </c>
      <c r="K5" s="186" t="s">
        <v>92</v>
      </c>
      <c r="L5" s="186" t="s">
        <v>155</v>
      </c>
    </row>
    <row r="6" spans="2:12" s="1" customFormat="1" ht="69" customHeight="1" x14ac:dyDescent="0.3">
      <c r="B6" s="43" t="s">
        <v>46</v>
      </c>
      <c r="C6" s="186" t="s">
        <v>31</v>
      </c>
      <c r="D6" s="186" t="s">
        <v>32</v>
      </c>
      <c r="E6" s="186" t="s">
        <v>33</v>
      </c>
      <c r="F6" s="186" t="s">
        <v>34</v>
      </c>
      <c r="G6" s="186" t="s">
        <v>35</v>
      </c>
      <c r="H6" s="186" t="s">
        <v>36</v>
      </c>
      <c r="I6" s="196" t="s">
        <v>37</v>
      </c>
      <c r="J6" s="186" t="s">
        <v>38</v>
      </c>
      <c r="K6" s="186" t="s">
        <v>39</v>
      </c>
      <c r="L6" s="186" t="s">
        <v>39</v>
      </c>
    </row>
    <row r="7" spans="2:12" ht="14" customHeight="1" x14ac:dyDescent="0.25">
      <c r="B7" s="40" t="s">
        <v>0</v>
      </c>
      <c r="C7" s="55">
        <v>33785</v>
      </c>
      <c r="D7" s="55">
        <v>157816</v>
      </c>
      <c r="E7" s="55">
        <v>133725</v>
      </c>
      <c r="F7" s="55">
        <v>155437</v>
      </c>
      <c r="G7" s="55">
        <v>211592</v>
      </c>
      <c r="H7" s="55">
        <v>5185</v>
      </c>
      <c r="I7" s="55">
        <v>117613</v>
      </c>
      <c r="J7" s="55">
        <v>119997</v>
      </c>
      <c r="K7" s="55">
        <v>105734</v>
      </c>
      <c r="L7" s="55">
        <v>1008</v>
      </c>
    </row>
    <row r="8" spans="2:12" ht="14" customHeight="1" x14ac:dyDescent="0.2">
      <c r="B8" s="10" t="s">
        <v>53</v>
      </c>
      <c r="C8" s="14">
        <v>235</v>
      </c>
      <c r="D8" s="14">
        <v>520</v>
      </c>
      <c r="E8" s="14">
        <v>583</v>
      </c>
      <c r="F8" s="14">
        <v>493</v>
      </c>
      <c r="G8" s="14">
        <v>154</v>
      </c>
      <c r="H8" s="14">
        <v>3115</v>
      </c>
      <c r="I8" s="14">
        <v>303</v>
      </c>
      <c r="J8" s="14">
        <v>1030</v>
      </c>
      <c r="K8" s="14">
        <v>5504</v>
      </c>
      <c r="L8" s="14">
        <v>11</v>
      </c>
    </row>
    <row r="9" spans="2:12" ht="14" customHeight="1" x14ac:dyDescent="0.2">
      <c r="B9" s="10" t="s">
        <v>47</v>
      </c>
      <c r="C9" s="14">
        <v>52</v>
      </c>
      <c r="D9" s="14">
        <v>310</v>
      </c>
      <c r="E9" s="14">
        <v>342</v>
      </c>
      <c r="F9" s="14">
        <v>178</v>
      </c>
      <c r="G9" s="14">
        <v>17</v>
      </c>
      <c r="H9" s="14">
        <v>8</v>
      </c>
      <c r="I9" s="14">
        <v>578</v>
      </c>
      <c r="J9" s="14">
        <v>1796</v>
      </c>
      <c r="K9" s="14">
        <v>333</v>
      </c>
      <c r="L9" s="14">
        <v>5</v>
      </c>
    </row>
    <row r="10" spans="2:12" ht="14" customHeight="1" x14ac:dyDescent="0.2">
      <c r="B10" s="10" t="s">
        <v>48</v>
      </c>
      <c r="C10" s="14">
        <f>+SUM(C11:C34)</f>
        <v>5873</v>
      </c>
      <c r="D10" s="14">
        <f t="shared" ref="D10:L10" si="0">+SUM(D11:D34)</f>
        <v>18172</v>
      </c>
      <c r="E10" s="14">
        <f t="shared" si="0"/>
        <v>32733</v>
      </c>
      <c r="F10" s="14">
        <f t="shared" si="0"/>
        <v>24043</v>
      </c>
      <c r="G10" s="14">
        <f t="shared" si="0"/>
        <v>6000</v>
      </c>
      <c r="H10" s="14">
        <f t="shared" si="0"/>
        <v>294</v>
      </c>
      <c r="I10" s="14">
        <f t="shared" si="0"/>
        <v>63342</v>
      </c>
      <c r="J10" s="14">
        <f t="shared" si="0"/>
        <v>71826</v>
      </c>
      <c r="K10" s="14">
        <f t="shared" si="0"/>
        <v>23108</v>
      </c>
      <c r="L10" s="14">
        <f t="shared" si="0"/>
        <v>135</v>
      </c>
    </row>
    <row r="11" spans="2:12" s="98" customFormat="1" ht="14" hidden="1" customHeight="1" outlineLevel="1" x14ac:dyDescent="0.35">
      <c r="B11" s="99" t="s">
        <v>290</v>
      </c>
      <c r="C11" s="110">
        <v>750</v>
      </c>
      <c r="D11" s="110">
        <v>1315</v>
      </c>
      <c r="E11" s="110">
        <v>3070</v>
      </c>
      <c r="F11" s="110">
        <v>3833</v>
      </c>
      <c r="G11" s="110">
        <v>2960</v>
      </c>
      <c r="H11" s="110">
        <v>131</v>
      </c>
      <c r="I11" s="110">
        <v>9328</v>
      </c>
      <c r="J11" s="110">
        <v>7120</v>
      </c>
      <c r="K11" s="110">
        <v>4677</v>
      </c>
      <c r="L11" s="110">
        <v>10</v>
      </c>
    </row>
    <row r="12" spans="2:12" s="98" customFormat="1" ht="14" hidden="1" customHeight="1" outlineLevel="1" x14ac:dyDescent="0.35">
      <c r="B12" s="99" t="s">
        <v>291</v>
      </c>
      <c r="C12" s="110">
        <v>343</v>
      </c>
      <c r="D12" s="110">
        <v>695</v>
      </c>
      <c r="E12" s="110">
        <v>1385</v>
      </c>
      <c r="F12" s="110">
        <v>1734</v>
      </c>
      <c r="G12" s="110">
        <v>308</v>
      </c>
      <c r="H12" s="110">
        <v>106</v>
      </c>
      <c r="I12" s="110">
        <v>225</v>
      </c>
      <c r="J12" s="110">
        <v>1371</v>
      </c>
      <c r="K12" s="110">
        <v>466</v>
      </c>
      <c r="L12" s="110">
        <v>4</v>
      </c>
    </row>
    <row r="13" spans="2:12" s="98" customFormat="1" ht="14" hidden="1" customHeight="1" outlineLevel="1" x14ac:dyDescent="0.35">
      <c r="B13" s="99" t="s">
        <v>292</v>
      </c>
      <c r="C13" s="161" t="s">
        <v>100</v>
      </c>
      <c r="D13" s="110">
        <v>32</v>
      </c>
      <c r="E13" s="110">
        <v>91</v>
      </c>
      <c r="F13" s="110">
        <v>36</v>
      </c>
      <c r="G13" s="161" t="s">
        <v>100</v>
      </c>
      <c r="H13" s="161" t="s">
        <v>100</v>
      </c>
      <c r="I13" s="110">
        <v>87</v>
      </c>
      <c r="J13" s="110">
        <v>172</v>
      </c>
      <c r="K13" s="110">
        <v>3</v>
      </c>
      <c r="L13" s="110">
        <v>5</v>
      </c>
    </row>
    <row r="14" spans="2:12" s="98" customFormat="1" ht="14" hidden="1" customHeight="1" outlineLevel="1" x14ac:dyDescent="0.35">
      <c r="B14" s="99" t="s">
        <v>293</v>
      </c>
      <c r="C14" s="110">
        <v>287</v>
      </c>
      <c r="D14" s="110">
        <v>532</v>
      </c>
      <c r="E14" s="110">
        <v>1438</v>
      </c>
      <c r="F14" s="110">
        <v>1436</v>
      </c>
      <c r="G14" s="110">
        <v>126</v>
      </c>
      <c r="H14" s="110">
        <v>3</v>
      </c>
      <c r="I14" s="110">
        <v>1927</v>
      </c>
      <c r="J14" s="110">
        <v>6084</v>
      </c>
      <c r="K14" s="110">
        <v>1000</v>
      </c>
      <c r="L14" s="110">
        <v>6</v>
      </c>
    </row>
    <row r="15" spans="2:12" s="98" customFormat="1" ht="14" hidden="1" customHeight="1" outlineLevel="1" x14ac:dyDescent="0.35">
      <c r="B15" s="99" t="s">
        <v>294</v>
      </c>
      <c r="C15" s="110">
        <v>248</v>
      </c>
      <c r="D15" s="110">
        <v>362</v>
      </c>
      <c r="E15" s="110">
        <v>1067</v>
      </c>
      <c r="F15" s="110">
        <v>1402</v>
      </c>
      <c r="G15" s="110">
        <v>436</v>
      </c>
      <c r="H15" s="110">
        <v>3</v>
      </c>
      <c r="I15" s="110">
        <v>3644</v>
      </c>
      <c r="J15" s="110">
        <v>6159</v>
      </c>
      <c r="K15" s="110">
        <v>1066</v>
      </c>
      <c r="L15" s="110">
        <v>1</v>
      </c>
    </row>
    <row r="16" spans="2:12" s="98" customFormat="1" ht="14" hidden="1" customHeight="1" outlineLevel="1" x14ac:dyDescent="0.35">
      <c r="B16" s="99" t="s">
        <v>295</v>
      </c>
      <c r="C16" s="110">
        <v>120</v>
      </c>
      <c r="D16" s="110">
        <v>172</v>
      </c>
      <c r="E16" s="110">
        <v>482</v>
      </c>
      <c r="F16" s="110">
        <v>637</v>
      </c>
      <c r="G16" s="110">
        <v>28</v>
      </c>
      <c r="H16" s="161" t="s">
        <v>100</v>
      </c>
      <c r="I16" s="110">
        <v>4501</v>
      </c>
      <c r="J16" s="110">
        <v>2087</v>
      </c>
      <c r="K16" s="110">
        <v>537</v>
      </c>
      <c r="L16" s="161" t="s">
        <v>100</v>
      </c>
    </row>
    <row r="17" spans="2:12" s="98" customFormat="1" ht="14" hidden="1" customHeight="1" outlineLevel="1" x14ac:dyDescent="0.35">
      <c r="B17" s="99" t="s">
        <v>296</v>
      </c>
      <c r="C17" s="110">
        <v>189</v>
      </c>
      <c r="D17" s="110">
        <v>376</v>
      </c>
      <c r="E17" s="110">
        <v>645</v>
      </c>
      <c r="F17" s="110">
        <v>513</v>
      </c>
      <c r="G17" s="110">
        <v>89</v>
      </c>
      <c r="H17" s="110">
        <v>38</v>
      </c>
      <c r="I17" s="110">
        <v>3832</v>
      </c>
      <c r="J17" s="110">
        <v>559</v>
      </c>
      <c r="K17" s="110">
        <v>920</v>
      </c>
      <c r="L17" s="110">
        <v>1</v>
      </c>
    </row>
    <row r="18" spans="2:12" s="98" customFormat="1" ht="14" hidden="1" customHeight="1" outlineLevel="1" x14ac:dyDescent="0.35">
      <c r="B18" s="99" t="s">
        <v>297</v>
      </c>
      <c r="C18" s="110">
        <v>222</v>
      </c>
      <c r="D18" s="110">
        <v>439</v>
      </c>
      <c r="E18" s="110">
        <v>1038</v>
      </c>
      <c r="F18" s="110">
        <v>823</v>
      </c>
      <c r="G18" s="110">
        <v>69</v>
      </c>
      <c r="H18" s="110">
        <v>1</v>
      </c>
      <c r="I18" s="110">
        <v>728</v>
      </c>
      <c r="J18" s="110">
        <v>2799</v>
      </c>
      <c r="K18" s="110">
        <v>548</v>
      </c>
      <c r="L18" s="110">
        <v>15</v>
      </c>
    </row>
    <row r="19" spans="2:12" s="98" customFormat="1" ht="14" hidden="1" customHeight="1" outlineLevel="1" x14ac:dyDescent="0.35">
      <c r="B19" s="99" t="s">
        <v>298</v>
      </c>
      <c r="C19" s="110">
        <v>117</v>
      </c>
      <c r="D19" s="110">
        <v>366</v>
      </c>
      <c r="E19" s="110">
        <v>341</v>
      </c>
      <c r="F19" s="110">
        <v>513</v>
      </c>
      <c r="G19" s="110">
        <v>93</v>
      </c>
      <c r="H19" s="161" t="s">
        <v>100</v>
      </c>
      <c r="I19" s="110">
        <v>1473</v>
      </c>
      <c r="J19" s="110">
        <v>230</v>
      </c>
      <c r="K19" s="110">
        <v>161</v>
      </c>
      <c r="L19" s="110">
        <v>1</v>
      </c>
    </row>
    <row r="20" spans="2:12" s="98" customFormat="1" ht="14" hidden="1" customHeight="1" outlineLevel="1" x14ac:dyDescent="0.35">
      <c r="B20" s="99" t="s">
        <v>299</v>
      </c>
      <c r="C20" s="110">
        <v>17</v>
      </c>
      <c r="D20" s="110">
        <v>224</v>
      </c>
      <c r="E20" s="110">
        <v>301</v>
      </c>
      <c r="F20" s="110">
        <v>60</v>
      </c>
      <c r="G20" s="110">
        <v>1</v>
      </c>
      <c r="H20" s="161" t="s">
        <v>100</v>
      </c>
      <c r="I20" s="110">
        <v>3</v>
      </c>
      <c r="J20" s="110">
        <v>328</v>
      </c>
      <c r="K20" s="110">
        <v>7</v>
      </c>
      <c r="L20" s="161" t="s">
        <v>100</v>
      </c>
    </row>
    <row r="21" spans="2:12" s="98" customFormat="1" ht="14" hidden="1" customHeight="1" outlineLevel="1" x14ac:dyDescent="0.35">
      <c r="B21" s="99" t="s">
        <v>300</v>
      </c>
      <c r="C21" s="110">
        <v>251</v>
      </c>
      <c r="D21" s="110">
        <v>1051</v>
      </c>
      <c r="E21" s="110">
        <v>2203</v>
      </c>
      <c r="F21" s="110">
        <v>867</v>
      </c>
      <c r="G21" s="110">
        <v>378</v>
      </c>
      <c r="H21" s="110">
        <v>2</v>
      </c>
      <c r="I21" s="110">
        <v>274</v>
      </c>
      <c r="J21" s="110">
        <v>1558</v>
      </c>
      <c r="K21" s="110">
        <v>750</v>
      </c>
      <c r="L21" s="110">
        <v>9</v>
      </c>
    </row>
    <row r="22" spans="2:12" s="98" customFormat="1" ht="14" hidden="1" customHeight="1" outlineLevel="1" x14ac:dyDescent="0.35">
      <c r="B22" s="99" t="s">
        <v>301</v>
      </c>
      <c r="C22" s="110">
        <v>260</v>
      </c>
      <c r="D22" s="110">
        <v>1731</v>
      </c>
      <c r="E22" s="110">
        <v>1784</v>
      </c>
      <c r="F22" s="110">
        <v>771</v>
      </c>
      <c r="G22" s="110">
        <v>124</v>
      </c>
      <c r="H22" s="110">
        <v>1</v>
      </c>
      <c r="I22" s="110">
        <v>165</v>
      </c>
      <c r="J22" s="110">
        <v>1153</v>
      </c>
      <c r="K22" s="110">
        <v>1311</v>
      </c>
      <c r="L22" s="110">
        <v>24</v>
      </c>
    </row>
    <row r="23" spans="2:12" s="98" customFormat="1" ht="14" hidden="1" customHeight="1" outlineLevel="1" x14ac:dyDescent="0.35">
      <c r="B23" s="99" t="s">
        <v>302</v>
      </c>
      <c r="C23" s="110">
        <v>454</v>
      </c>
      <c r="D23" s="110">
        <v>1064</v>
      </c>
      <c r="E23" s="110">
        <v>1870</v>
      </c>
      <c r="F23" s="110">
        <v>1501</v>
      </c>
      <c r="G23" s="110">
        <v>167</v>
      </c>
      <c r="H23" s="161" t="s">
        <v>100</v>
      </c>
      <c r="I23" s="110">
        <v>1325</v>
      </c>
      <c r="J23" s="110">
        <v>10107</v>
      </c>
      <c r="K23" s="110">
        <v>1507</v>
      </c>
      <c r="L23" s="110">
        <v>2</v>
      </c>
    </row>
    <row r="24" spans="2:12" s="98" customFormat="1" ht="14" hidden="1" customHeight="1" outlineLevel="1" x14ac:dyDescent="0.35">
      <c r="B24" s="99" t="s">
        <v>303</v>
      </c>
      <c r="C24" s="110">
        <v>358</v>
      </c>
      <c r="D24" s="110">
        <v>708</v>
      </c>
      <c r="E24" s="110">
        <v>1634</v>
      </c>
      <c r="F24" s="110">
        <v>1123</v>
      </c>
      <c r="G24" s="110">
        <v>204</v>
      </c>
      <c r="H24" s="161" t="s">
        <v>100</v>
      </c>
      <c r="I24" s="110">
        <v>3635</v>
      </c>
      <c r="J24" s="110">
        <v>3765</v>
      </c>
      <c r="K24" s="110">
        <v>1775</v>
      </c>
      <c r="L24" s="110">
        <v>9</v>
      </c>
    </row>
    <row r="25" spans="2:12" s="98" customFormat="1" ht="14" hidden="1" customHeight="1" outlineLevel="1" x14ac:dyDescent="0.35">
      <c r="B25" s="99" t="s">
        <v>304</v>
      </c>
      <c r="C25" s="110">
        <v>107</v>
      </c>
      <c r="D25" s="110">
        <v>345</v>
      </c>
      <c r="E25" s="110">
        <v>690</v>
      </c>
      <c r="F25" s="110">
        <v>382</v>
      </c>
      <c r="G25" s="110">
        <v>37</v>
      </c>
      <c r="H25" s="161" t="s">
        <v>100</v>
      </c>
      <c r="I25" s="110">
        <v>1603</v>
      </c>
      <c r="J25" s="110">
        <v>1050</v>
      </c>
      <c r="K25" s="110">
        <v>726</v>
      </c>
      <c r="L25" s="110">
        <v>3</v>
      </c>
    </row>
    <row r="26" spans="2:12" s="98" customFormat="1" ht="14" hidden="1" customHeight="1" outlineLevel="1" x14ac:dyDescent="0.35">
      <c r="B26" s="99" t="s">
        <v>305</v>
      </c>
      <c r="C26" s="110">
        <v>707</v>
      </c>
      <c r="D26" s="110">
        <v>1629</v>
      </c>
      <c r="E26" s="110">
        <v>3781</v>
      </c>
      <c r="F26" s="110">
        <v>2356</v>
      </c>
      <c r="G26" s="110">
        <v>251</v>
      </c>
      <c r="H26" s="110">
        <v>3</v>
      </c>
      <c r="I26" s="110">
        <v>11784</v>
      </c>
      <c r="J26" s="110">
        <v>3182</v>
      </c>
      <c r="K26" s="110">
        <v>2878</v>
      </c>
      <c r="L26" s="110">
        <v>9</v>
      </c>
    </row>
    <row r="27" spans="2:12" s="98" customFormat="1" ht="14" hidden="1" customHeight="1" outlineLevel="1" x14ac:dyDescent="0.35">
      <c r="B27" s="99" t="s">
        <v>306</v>
      </c>
      <c r="C27" s="110">
        <v>143</v>
      </c>
      <c r="D27" s="110">
        <v>1839</v>
      </c>
      <c r="E27" s="110">
        <v>1281</v>
      </c>
      <c r="F27" s="110">
        <v>581</v>
      </c>
      <c r="G27" s="110">
        <v>57</v>
      </c>
      <c r="H27" s="161" t="s">
        <v>100</v>
      </c>
      <c r="I27" s="110">
        <v>621</v>
      </c>
      <c r="J27" s="110">
        <v>3328</v>
      </c>
      <c r="K27" s="110">
        <v>121</v>
      </c>
      <c r="L27" s="110">
        <v>5</v>
      </c>
    </row>
    <row r="28" spans="2:12" s="98" customFormat="1" ht="14" hidden="1" customHeight="1" outlineLevel="1" x14ac:dyDescent="0.35">
      <c r="B28" s="99" t="s">
        <v>307</v>
      </c>
      <c r="C28" s="110">
        <v>215</v>
      </c>
      <c r="D28" s="110">
        <v>1640</v>
      </c>
      <c r="E28" s="110">
        <v>2005</v>
      </c>
      <c r="F28" s="110">
        <v>941</v>
      </c>
      <c r="G28" s="110">
        <v>105</v>
      </c>
      <c r="H28" s="110">
        <v>1</v>
      </c>
      <c r="I28" s="110">
        <v>1999</v>
      </c>
      <c r="J28" s="110">
        <v>3321</v>
      </c>
      <c r="K28" s="110">
        <v>414</v>
      </c>
      <c r="L28" s="110">
        <v>3</v>
      </c>
    </row>
    <row r="29" spans="2:12" s="98" customFormat="1" ht="14" hidden="1" customHeight="1" outlineLevel="1" x14ac:dyDescent="0.35">
      <c r="B29" s="99" t="s">
        <v>308</v>
      </c>
      <c r="C29" s="110">
        <v>240</v>
      </c>
      <c r="D29" s="110">
        <v>877</v>
      </c>
      <c r="E29" s="110">
        <v>1569</v>
      </c>
      <c r="F29" s="110">
        <v>877</v>
      </c>
      <c r="G29" s="110">
        <v>113</v>
      </c>
      <c r="H29" s="110">
        <v>1</v>
      </c>
      <c r="I29" s="110">
        <v>3353</v>
      </c>
      <c r="J29" s="110">
        <v>1755</v>
      </c>
      <c r="K29" s="110">
        <v>868</v>
      </c>
      <c r="L29" s="110">
        <v>3</v>
      </c>
    </row>
    <row r="30" spans="2:12" s="98" customFormat="1" ht="14" hidden="1" customHeight="1" outlineLevel="1" x14ac:dyDescent="0.35">
      <c r="B30" s="99" t="s">
        <v>309</v>
      </c>
      <c r="C30" s="110">
        <v>432</v>
      </c>
      <c r="D30" s="110">
        <v>1237</v>
      </c>
      <c r="E30" s="110">
        <v>2955</v>
      </c>
      <c r="F30" s="110">
        <v>2020</v>
      </c>
      <c r="G30" s="110">
        <v>63</v>
      </c>
      <c r="H30" s="110">
        <v>1</v>
      </c>
      <c r="I30" s="110">
        <v>4767</v>
      </c>
      <c r="J30" s="110">
        <v>12043</v>
      </c>
      <c r="K30" s="110">
        <v>546</v>
      </c>
      <c r="L30" s="110">
        <v>4</v>
      </c>
    </row>
    <row r="31" spans="2:12" s="98" customFormat="1" ht="14" hidden="1" customHeight="1" outlineLevel="1" x14ac:dyDescent="0.35">
      <c r="B31" s="99" t="s">
        <v>310</v>
      </c>
      <c r="C31" s="110">
        <v>49</v>
      </c>
      <c r="D31" s="110">
        <v>234</v>
      </c>
      <c r="E31" s="110">
        <v>338</v>
      </c>
      <c r="F31" s="110">
        <v>196</v>
      </c>
      <c r="G31" s="110">
        <v>27</v>
      </c>
      <c r="H31" s="161" t="s">
        <v>100</v>
      </c>
      <c r="I31" s="110">
        <v>642</v>
      </c>
      <c r="J31" s="110">
        <v>963</v>
      </c>
      <c r="K31" s="110">
        <v>590</v>
      </c>
      <c r="L31" s="110">
        <v>4</v>
      </c>
    </row>
    <row r="32" spans="2:12" s="98" customFormat="1" ht="14" hidden="1" customHeight="1" outlineLevel="1" x14ac:dyDescent="0.35">
      <c r="B32" s="99" t="s">
        <v>311</v>
      </c>
      <c r="C32" s="110">
        <v>139</v>
      </c>
      <c r="D32" s="110">
        <v>216</v>
      </c>
      <c r="E32" s="110">
        <v>718</v>
      </c>
      <c r="F32" s="110">
        <v>521</v>
      </c>
      <c r="G32" s="110">
        <v>142</v>
      </c>
      <c r="H32" s="110">
        <v>2</v>
      </c>
      <c r="I32" s="110">
        <v>3635</v>
      </c>
      <c r="J32" s="110">
        <v>1439</v>
      </c>
      <c r="K32" s="110">
        <v>1211</v>
      </c>
      <c r="L32" s="110">
        <v>3</v>
      </c>
    </row>
    <row r="33" spans="2:12" s="98" customFormat="1" ht="14" hidden="1" customHeight="1" outlineLevel="1" x14ac:dyDescent="0.35">
      <c r="B33" s="99" t="s">
        <v>312</v>
      </c>
      <c r="C33" s="110">
        <v>99</v>
      </c>
      <c r="D33" s="110">
        <v>218</v>
      </c>
      <c r="E33" s="110">
        <v>403</v>
      </c>
      <c r="F33" s="110">
        <v>313</v>
      </c>
      <c r="G33" s="110">
        <v>31</v>
      </c>
      <c r="H33" s="161" t="s">
        <v>100</v>
      </c>
      <c r="I33" s="110">
        <v>763</v>
      </c>
      <c r="J33" s="110">
        <v>999</v>
      </c>
      <c r="K33" s="110">
        <v>419</v>
      </c>
      <c r="L33" s="110">
        <v>13</v>
      </c>
    </row>
    <row r="34" spans="2:12" s="98" customFormat="1" ht="14" hidden="1" customHeight="1" outlineLevel="1" x14ac:dyDescent="0.35">
      <c r="B34" s="99" t="s">
        <v>313</v>
      </c>
      <c r="C34" s="110">
        <v>126</v>
      </c>
      <c r="D34" s="110">
        <v>870</v>
      </c>
      <c r="E34" s="110">
        <v>1644</v>
      </c>
      <c r="F34" s="110">
        <v>607</v>
      </c>
      <c r="G34" s="110">
        <v>191</v>
      </c>
      <c r="H34" s="110">
        <v>1</v>
      </c>
      <c r="I34" s="110">
        <v>3028</v>
      </c>
      <c r="J34" s="110">
        <v>254</v>
      </c>
      <c r="K34" s="110">
        <v>607</v>
      </c>
      <c r="L34" s="110">
        <v>1</v>
      </c>
    </row>
    <row r="35" spans="2:12" s="1" customFormat="1" ht="14" customHeight="1" collapsed="1" x14ac:dyDescent="0.3">
      <c r="B35" s="100" t="s">
        <v>57</v>
      </c>
      <c r="C35" s="14">
        <v>158</v>
      </c>
      <c r="D35" s="14">
        <v>2257</v>
      </c>
      <c r="E35" s="14">
        <v>1616</v>
      </c>
      <c r="F35" s="14">
        <v>288</v>
      </c>
      <c r="G35" s="14">
        <v>20</v>
      </c>
      <c r="H35" s="56" t="s">
        <v>100</v>
      </c>
      <c r="I35" s="14">
        <v>1115</v>
      </c>
      <c r="J35" s="14">
        <v>22</v>
      </c>
      <c r="K35" s="14">
        <v>30</v>
      </c>
      <c r="L35" s="14">
        <v>4</v>
      </c>
    </row>
    <row r="36" spans="2:12" s="1" customFormat="1" ht="14" customHeight="1" x14ac:dyDescent="0.3">
      <c r="B36" s="100" t="s">
        <v>58</v>
      </c>
      <c r="C36" s="14">
        <v>287</v>
      </c>
      <c r="D36" s="14">
        <v>1853</v>
      </c>
      <c r="E36" s="14">
        <v>2706</v>
      </c>
      <c r="F36" s="14">
        <v>1555</v>
      </c>
      <c r="G36" s="14">
        <v>218</v>
      </c>
      <c r="H36" s="14">
        <v>137</v>
      </c>
      <c r="I36" s="14">
        <v>899</v>
      </c>
      <c r="J36" s="14">
        <v>2643</v>
      </c>
      <c r="K36" s="14">
        <v>5921</v>
      </c>
      <c r="L36" s="14">
        <v>11</v>
      </c>
    </row>
    <row r="37" spans="2:12" s="1" customFormat="1" ht="14" customHeight="1" x14ac:dyDescent="0.3">
      <c r="B37" s="102" t="s">
        <v>49</v>
      </c>
      <c r="C37" s="14">
        <v>1274</v>
      </c>
      <c r="D37" s="14">
        <v>6099</v>
      </c>
      <c r="E37" s="14">
        <v>8265</v>
      </c>
      <c r="F37" s="14">
        <v>3409</v>
      </c>
      <c r="G37" s="14">
        <v>412</v>
      </c>
      <c r="H37" s="14">
        <v>71</v>
      </c>
      <c r="I37" s="14">
        <v>24924</v>
      </c>
      <c r="J37" s="14">
        <v>5921</v>
      </c>
      <c r="K37" s="14">
        <v>6216</v>
      </c>
      <c r="L37" s="14">
        <v>16</v>
      </c>
    </row>
    <row r="38" spans="2:12" s="1" customFormat="1" ht="14" customHeight="1" x14ac:dyDescent="0.3">
      <c r="B38" s="100" t="s">
        <v>50</v>
      </c>
      <c r="C38" s="14">
        <f>+C39+C40+C41</f>
        <v>6533</v>
      </c>
      <c r="D38" s="14">
        <f t="shared" ref="D38:L38" si="1">+D39+D40+D41</f>
        <v>16318</v>
      </c>
      <c r="E38" s="14">
        <f t="shared" si="1"/>
        <v>22196</v>
      </c>
      <c r="F38" s="14">
        <f t="shared" si="1"/>
        <v>24158</v>
      </c>
      <c r="G38" s="14">
        <f t="shared" si="1"/>
        <v>120250</v>
      </c>
      <c r="H38" s="14">
        <f t="shared" si="1"/>
        <v>346</v>
      </c>
      <c r="I38" s="14">
        <f t="shared" si="1"/>
        <v>17045</v>
      </c>
      <c r="J38" s="14">
        <f t="shared" si="1"/>
        <v>4746</v>
      </c>
      <c r="K38" s="14">
        <f t="shared" si="1"/>
        <v>12728</v>
      </c>
      <c r="L38" s="14">
        <f t="shared" si="1"/>
        <v>189</v>
      </c>
    </row>
    <row r="39" spans="2:12" s="1" customFormat="1" ht="14" hidden="1" customHeight="1" outlineLevel="1" x14ac:dyDescent="0.3">
      <c r="B39" s="99" t="s">
        <v>314</v>
      </c>
      <c r="C39" s="110">
        <v>874</v>
      </c>
      <c r="D39" s="110">
        <v>546</v>
      </c>
      <c r="E39" s="110">
        <v>2109</v>
      </c>
      <c r="F39" s="110">
        <v>3965</v>
      </c>
      <c r="G39" s="110">
        <v>3862</v>
      </c>
      <c r="H39" s="110">
        <v>5</v>
      </c>
      <c r="I39" s="110">
        <v>5991</v>
      </c>
      <c r="J39" s="110">
        <v>252</v>
      </c>
      <c r="K39" s="110">
        <v>782</v>
      </c>
      <c r="L39" s="110">
        <v>2</v>
      </c>
    </row>
    <row r="40" spans="2:12" s="1" customFormat="1" ht="14" hidden="1" customHeight="1" outlineLevel="1" x14ac:dyDescent="0.3">
      <c r="B40" s="99" t="s">
        <v>315</v>
      </c>
      <c r="C40" s="110">
        <v>2843</v>
      </c>
      <c r="D40" s="110">
        <v>9812</v>
      </c>
      <c r="E40" s="110">
        <v>9761</v>
      </c>
      <c r="F40" s="110">
        <v>11839</v>
      </c>
      <c r="G40" s="110">
        <v>9598</v>
      </c>
      <c r="H40" s="110">
        <v>265</v>
      </c>
      <c r="I40" s="110">
        <v>3059</v>
      </c>
      <c r="J40" s="110">
        <v>3909</v>
      </c>
      <c r="K40" s="110">
        <v>5110</v>
      </c>
      <c r="L40" s="110">
        <v>147</v>
      </c>
    </row>
    <row r="41" spans="2:12" s="1" customFormat="1" ht="14" hidden="1" customHeight="1" outlineLevel="1" x14ac:dyDescent="0.3">
      <c r="B41" s="99" t="s">
        <v>316</v>
      </c>
      <c r="C41" s="110">
        <v>2816</v>
      </c>
      <c r="D41" s="110">
        <v>5960</v>
      </c>
      <c r="E41" s="110">
        <v>10326</v>
      </c>
      <c r="F41" s="110">
        <v>8354</v>
      </c>
      <c r="G41" s="110">
        <v>106790</v>
      </c>
      <c r="H41" s="110">
        <v>76</v>
      </c>
      <c r="I41" s="110">
        <v>7995</v>
      </c>
      <c r="J41" s="110">
        <v>585</v>
      </c>
      <c r="K41" s="110">
        <v>6836</v>
      </c>
      <c r="L41" s="110">
        <v>40</v>
      </c>
    </row>
    <row r="42" spans="2:12" ht="14" customHeight="1" collapsed="1" x14ac:dyDescent="0.2">
      <c r="B42" s="10" t="s">
        <v>51</v>
      </c>
      <c r="C42" s="14">
        <v>928</v>
      </c>
      <c r="D42" s="14">
        <v>3972</v>
      </c>
      <c r="E42" s="14">
        <v>7129</v>
      </c>
      <c r="F42" s="14">
        <v>17910</v>
      </c>
      <c r="G42" s="14">
        <v>4962</v>
      </c>
      <c r="H42" s="14">
        <v>7</v>
      </c>
      <c r="I42" s="14">
        <v>3219</v>
      </c>
      <c r="J42" s="14">
        <v>28275</v>
      </c>
      <c r="K42" s="14">
        <v>2674</v>
      </c>
      <c r="L42" s="14">
        <v>17</v>
      </c>
    </row>
    <row r="43" spans="2:12" ht="14" customHeight="1" x14ac:dyDescent="0.2">
      <c r="B43" s="10" t="s">
        <v>52</v>
      </c>
      <c r="C43" s="14">
        <v>1640</v>
      </c>
      <c r="D43" s="14">
        <v>683</v>
      </c>
      <c r="E43" s="14">
        <v>2079</v>
      </c>
      <c r="F43" s="14">
        <v>3969</v>
      </c>
      <c r="G43" s="14">
        <v>30254</v>
      </c>
      <c r="H43" s="14">
        <v>184</v>
      </c>
      <c r="I43" s="14">
        <v>949</v>
      </c>
      <c r="J43" s="14">
        <v>339</v>
      </c>
      <c r="K43" s="14">
        <v>9975</v>
      </c>
      <c r="L43" s="14">
        <v>6</v>
      </c>
    </row>
    <row r="44" spans="2:12" ht="14" customHeight="1" x14ac:dyDescent="0.2">
      <c r="B44" s="10" t="s">
        <v>61</v>
      </c>
      <c r="C44" s="14">
        <v>2075</v>
      </c>
      <c r="D44" s="14">
        <v>31632</v>
      </c>
      <c r="E44" s="14">
        <v>9250</v>
      </c>
      <c r="F44" s="14">
        <v>3619</v>
      </c>
      <c r="G44" s="14">
        <v>331</v>
      </c>
      <c r="H44" s="56" t="s">
        <v>100</v>
      </c>
      <c r="I44" s="14">
        <v>244</v>
      </c>
      <c r="J44" s="14">
        <v>113</v>
      </c>
      <c r="K44" s="14">
        <v>1016</v>
      </c>
      <c r="L44" s="14">
        <v>51</v>
      </c>
    </row>
    <row r="45" spans="2:12" ht="14" customHeight="1" x14ac:dyDescent="0.2">
      <c r="B45" s="10" t="s">
        <v>60</v>
      </c>
      <c r="C45" s="14">
        <v>6776</v>
      </c>
      <c r="D45" s="14">
        <v>7706</v>
      </c>
      <c r="E45" s="14">
        <v>12708</v>
      </c>
      <c r="F45" s="14">
        <v>22123</v>
      </c>
      <c r="G45" s="14">
        <v>399</v>
      </c>
      <c r="H45" s="14">
        <v>1</v>
      </c>
      <c r="I45" s="14">
        <v>34</v>
      </c>
      <c r="J45" s="14">
        <v>31</v>
      </c>
      <c r="K45" s="14">
        <v>486</v>
      </c>
      <c r="L45" s="14">
        <v>41</v>
      </c>
    </row>
    <row r="46" spans="2:12" ht="14" customHeight="1" x14ac:dyDescent="0.2">
      <c r="B46" s="10" t="s">
        <v>59</v>
      </c>
      <c r="C46" s="14">
        <v>472</v>
      </c>
      <c r="D46" s="14">
        <v>882</v>
      </c>
      <c r="E46" s="14">
        <v>967</v>
      </c>
      <c r="F46" s="14">
        <v>1157</v>
      </c>
      <c r="G46" s="14">
        <v>339</v>
      </c>
      <c r="H46" s="14">
        <v>18</v>
      </c>
      <c r="I46" s="14">
        <v>172</v>
      </c>
      <c r="J46" s="14">
        <v>31</v>
      </c>
      <c r="K46" s="14">
        <v>295</v>
      </c>
      <c r="L46" s="14">
        <v>22</v>
      </c>
    </row>
    <row r="47" spans="2:12" ht="14" customHeight="1" x14ac:dyDescent="0.2">
      <c r="B47" s="10" t="s">
        <v>62</v>
      </c>
      <c r="C47" s="14">
        <v>2818</v>
      </c>
      <c r="D47" s="14">
        <v>22074</v>
      </c>
      <c r="E47" s="14">
        <v>12400</v>
      </c>
      <c r="F47" s="14">
        <v>10504</v>
      </c>
      <c r="G47" s="14">
        <v>1389</v>
      </c>
      <c r="H47" s="14">
        <v>73</v>
      </c>
      <c r="I47" s="14">
        <v>984</v>
      </c>
      <c r="J47" s="14">
        <v>304</v>
      </c>
      <c r="K47" s="14">
        <v>1682</v>
      </c>
      <c r="L47" s="14">
        <v>203</v>
      </c>
    </row>
    <row r="48" spans="2:12" ht="14" customHeight="1" x14ac:dyDescent="0.2">
      <c r="B48" s="10" t="s">
        <v>63</v>
      </c>
      <c r="C48" s="14">
        <v>1020</v>
      </c>
      <c r="D48" s="14">
        <v>4761</v>
      </c>
      <c r="E48" s="14">
        <v>6409</v>
      </c>
      <c r="F48" s="14">
        <v>26201</v>
      </c>
      <c r="G48" s="14">
        <v>8578</v>
      </c>
      <c r="H48" s="14">
        <v>527</v>
      </c>
      <c r="I48" s="14">
        <v>3166</v>
      </c>
      <c r="J48" s="14">
        <v>1722</v>
      </c>
      <c r="K48" s="14">
        <v>24374</v>
      </c>
      <c r="L48" s="14">
        <v>38</v>
      </c>
    </row>
    <row r="49" spans="2:12" ht="14" customHeight="1" x14ac:dyDescent="0.2">
      <c r="B49" s="10" t="s">
        <v>69</v>
      </c>
      <c r="C49" s="14">
        <v>76</v>
      </c>
      <c r="D49" s="14">
        <v>578</v>
      </c>
      <c r="E49" s="14">
        <v>460</v>
      </c>
      <c r="F49" s="14">
        <v>393</v>
      </c>
      <c r="G49" s="14">
        <v>1467</v>
      </c>
      <c r="H49" s="14">
        <v>5</v>
      </c>
      <c r="I49" s="14">
        <v>8</v>
      </c>
      <c r="J49" s="14">
        <v>183</v>
      </c>
      <c r="K49" s="14">
        <v>115</v>
      </c>
      <c r="L49" s="14">
        <v>66</v>
      </c>
    </row>
    <row r="50" spans="2:12" ht="14" customHeight="1" x14ac:dyDescent="0.2">
      <c r="B50" s="10" t="s">
        <v>64</v>
      </c>
      <c r="C50" s="14">
        <v>637</v>
      </c>
      <c r="D50" s="14">
        <v>8091</v>
      </c>
      <c r="E50" s="14">
        <v>1085</v>
      </c>
      <c r="F50" s="14">
        <v>1677</v>
      </c>
      <c r="G50" s="14">
        <v>2264</v>
      </c>
      <c r="H50" s="14">
        <v>11</v>
      </c>
      <c r="I50" s="14">
        <v>56</v>
      </c>
      <c r="J50" s="14">
        <v>77</v>
      </c>
      <c r="K50" s="14">
        <v>1252</v>
      </c>
      <c r="L50" s="14">
        <v>96</v>
      </c>
    </row>
    <row r="51" spans="2:12" ht="14" customHeight="1" x14ac:dyDescent="0.2">
      <c r="B51" s="10" t="s">
        <v>65</v>
      </c>
      <c r="C51" s="14">
        <v>2036</v>
      </c>
      <c r="D51" s="14">
        <v>27567</v>
      </c>
      <c r="E51" s="14">
        <v>9252</v>
      </c>
      <c r="F51" s="14">
        <v>10478</v>
      </c>
      <c r="G51" s="14">
        <v>29816</v>
      </c>
      <c r="H51" s="14">
        <v>60</v>
      </c>
      <c r="I51" s="14">
        <v>249</v>
      </c>
      <c r="J51" s="14">
        <v>617</v>
      </c>
      <c r="K51" s="14">
        <v>7995</v>
      </c>
      <c r="L51" s="14">
        <v>62</v>
      </c>
    </row>
    <row r="52" spans="2:12" ht="14" customHeight="1" x14ac:dyDescent="0.2">
      <c r="B52" s="10" t="s">
        <v>66</v>
      </c>
      <c r="C52" s="14">
        <v>344</v>
      </c>
      <c r="D52" s="14">
        <v>738</v>
      </c>
      <c r="E52" s="14">
        <v>1499</v>
      </c>
      <c r="F52" s="14">
        <v>1363</v>
      </c>
      <c r="G52" s="14">
        <v>834</v>
      </c>
      <c r="H52" s="14">
        <v>110</v>
      </c>
      <c r="I52" s="14">
        <v>150</v>
      </c>
      <c r="J52" s="14">
        <v>116</v>
      </c>
      <c r="K52" s="14">
        <v>407</v>
      </c>
      <c r="L52" s="14">
        <v>5</v>
      </c>
    </row>
    <row r="53" spans="2:12" ht="14" customHeight="1" x14ac:dyDescent="0.2">
      <c r="B53" s="10" t="s">
        <v>67</v>
      </c>
      <c r="C53" s="14">
        <v>551</v>
      </c>
      <c r="D53" s="14">
        <v>3603</v>
      </c>
      <c r="E53" s="14">
        <v>2042</v>
      </c>
      <c r="F53" s="14">
        <v>1916</v>
      </c>
      <c r="G53" s="14">
        <v>3887</v>
      </c>
      <c r="H53" s="14">
        <v>218</v>
      </c>
      <c r="I53" s="14">
        <v>176</v>
      </c>
      <c r="J53" s="14">
        <v>204</v>
      </c>
      <c r="K53" s="14">
        <v>1621</v>
      </c>
      <c r="L53" s="14">
        <v>30</v>
      </c>
    </row>
    <row r="54" spans="2:12" ht="14" customHeight="1" x14ac:dyDescent="0.2">
      <c r="B54" s="86" t="s">
        <v>68</v>
      </c>
      <c r="C54" s="46" t="s">
        <v>100</v>
      </c>
      <c r="D54" s="46" t="s">
        <v>100</v>
      </c>
      <c r="E54" s="152">
        <v>4</v>
      </c>
      <c r="F54" s="152">
        <v>3</v>
      </c>
      <c r="G54" s="152">
        <v>1</v>
      </c>
      <c r="H54" s="46" t="s">
        <v>100</v>
      </c>
      <c r="I54" s="46" t="s">
        <v>100</v>
      </c>
      <c r="J54" s="152">
        <v>1</v>
      </c>
      <c r="K54" s="152">
        <v>2</v>
      </c>
      <c r="L54" s="46" t="s">
        <v>100</v>
      </c>
    </row>
    <row r="55" spans="2:12" ht="4.5" customHeight="1" x14ac:dyDescent="0.2">
      <c r="C55" s="18"/>
      <c r="D55" s="18"/>
      <c r="E55" s="18"/>
      <c r="F55" s="18"/>
      <c r="G55" s="19"/>
      <c r="H55" s="19"/>
      <c r="I55" s="19"/>
      <c r="J55" s="19"/>
      <c r="K55" s="19"/>
    </row>
  </sheetData>
  <mergeCells count="12">
    <mergeCell ref="B2:L2"/>
    <mergeCell ref="B3:L3"/>
    <mergeCell ref="K5:K6"/>
    <mergeCell ref="L5:L6"/>
    <mergeCell ref="C5:C6"/>
    <mergeCell ref="D5:D6"/>
    <mergeCell ref="E5:E6"/>
    <mergeCell ref="F5:F6"/>
    <mergeCell ref="G5:G6"/>
    <mergeCell ref="H5:H6"/>
    <mergeCell ref="I5:I6"/>
    <mergeCell ref="J5:J6"/>
  </mergeCells>
  <printOptions horizontalCentered="1"/>
  <pageMargins left="0" right="0" top="0.98425196850393704" bottom="0" header="0.23622047244094491" footer="0.23622047244094491"/>
  <pageSetup paperSize="9"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56"/>
  <sheetViews>
    <sheetView workbookViewId="0"/>
  </sheetViews>
  <sheetFormatPr defaultColWidth="9.1796875" defaultRowHeight="10" outlineLevelRow="1" x14ac:dyDescent="0.2"/>
  <cols>
    <col min="1" max="1" width="2.36328125" style="10" customWidth="1"/>
    <col min="2" max="2" width="55" style="10" customWidth="1"/>
    <col min="3" max="3" width="7.54296875" style="11" customWidth="1"/>
    <col min="4" max="4" width="9.81640625" style="11" customWidth="1"/>
    <col min="5" max="5" width="7.81640625" style="11" customWidth="1"/>
    <col min="6" max="6" width="7.453125" style="11" customWidth="1"/>
    <col min="7" max="7" width="11.54296875" style="10" customWidth="1"/>
    <col min="8" max="8" width="13.453125" style="10" customWidth="1"/>
    <col min="9" max="9" width="11.54296875" style="10" customWidth="1"/>
    <col min="10" max="10" width="12.1796875" style="10" customWidth="1"/>
    <col min="11" max="11" width="7.1796875" style="10" customWidth="1"/>
    <col min="12" max="95" width="9.1796875" style="10"/>
    <col min="96" max="96" width="51.1796875" style="10" customWidth="1"/>
    <col min="97" max="104" width="9.81640625" style="10" customWidth="1"/>
    <col min="105" max="351" width="9.1796875" style="10"/>
    <col min="352" max="352" width="51.1796875" style="10" customWidth="1"/>
    <col min="353" max="360" width="9.81640625" style="10" customWidth="1"/>
    <col min="361" max="607" width="9.1796875" style="10"/>
    <col min="608" max="608" width="51.1796875" style="10" customWidth="1"/>
    <col min="609" max="616" width="9.81640625" style="10" customWidth="1"/>
    <col min="617" max="863" width="9.1796875" style="10"/>
    <col min="864" max="864" width="51.1796875" style="10" customWidth="1"/>
    <col min="865" max="872" width="9.81640625" style="10" customWidth="1"/>
    <col min="873" max="1119" width="9.1796875" style="10"/>
    <col min="1120" max="1120" width="51.1796875" style="10" customWidth="1"/>
    <col min="1121" max="1128" width="9.81640625" style="10" customWidth="1"/>
    <col min="1129" max="1375" width="9.1796875" style="10"/>
    <col min="1376" max="1376" width="51.1796875" style="10" customWidth="1"/>
    <col min="1377" max="1384" width="9.81640625" style="10" customWidth="1"/>
    <col min="1385" max="1631" width="9.1796875" style="10"/>
    <col min="1632" max="1632" width="51.1796875" style="10" customWidth="1"/>
    <col min="1633" max="1640" width="9.81640625" style="10" customWidth="1"/>
    <col min="1641" max="1887" width="9.1796875" style="10"/>
    <col min="1888" max="1888" width="51.1796875" style="10" customWidth="1"/>
    <col min="1889" max="1896" width="9.81640625" style="10" customWidth="1"/>
    <col min="1897" max="2143" width="9.1796875" style="10"/>
    <col min="2144" max="2144" width="51.1796875" style="10" customWidth="1"/>
    <col min="2145" max="2152" width="9.81640625" style="10" customWidth="1"/>
    <col min="2153" max="2399" width="9.1796875" style="10"/>
    <col min="2400" max="2400" width="51.1796875" style="10" customWidth="1"/>
    <col min="2401" max="2408" width="9.81640625" style="10" customWidth="1"/>
    <col min="2409" max="2655" width="9.1796875" style="10"/>
    <col min="2656" max="2656" width="51.1796875" style="10" customWidth="1"/>
    <col min="2657" max="2664" width="9.81640625" style="10" customWidth="1"/>
    <col min="2665" max="2911" width="9.1796875" style="10"/>
    <col min="2912" max="2912" width="51.1796875" style="10" customWidth="1"/>
    <col min="2913" max="2920" width="9.81640625" style="10" customWidth="1"/>
    <col min="2921" max="3167" width="9.1796875" style="10"/>
    <col min="3168" max="3168" width="51.1796875" style="10" customWidth="1"/>
    <col min="3169" max="3176" width="9.81640625" style="10" customWidth="1"/>
    <col min="3177" max="3423" width="9.1796875" style="10"/>
    <col min="3424" max="3424" width="51.1796875" style="10" customWidth="1"/>
    <col min="3425" max="3432" width="9.81640625" style="10" customWidth="1"/>
    <col min="3433" max="3679" width="9.1796875" style="10"/>
    <col min="3680" max="3680" width="51.1796875" style="10" customWidth="1"/>
    <col min="3681" max="3688" width="9.81640625" style="10" customWidth="1"/>
    <col min="3689" max="3935" width="9.1796875" style="10"/>
    <col min="3936" max="3936" width="51.1796875" style="10" customWidth="1"/>
    <col min="3937" max="3944" width="9.81640625" style="10" customWidth="1"/>
    <col min="3945" max="4191" width="9.1796875" style="10"/>
    <col min="4192" max="4192" width="51.1796875" style="10" customWidth="1"/>
    <col min="4193" max="4200" width="9.81640625" style="10" customWidth="1"/>
    <col min="4201" max="4447" width="9.1796875" style="10"/>
    <col min="4448" max="4448" width="51.1796875" style="10" customWidth="1"/>
    <col min="4449" max="4456" width="9.81640625" style="10" customWidth="1"/>
    <col min="4457" max="4703" width="9.1796875" style="10"/>
    <col min="4704" max="4704" width="51.1796875" style="10" customWidth="1"/>
    <col min="4705" max="4712" width="9.81640625" style="10" customWidth="1"/>
    <col min="4713" max="4959" width="9.1796875" style="10"/>
    <col min="4960" max="4960" width="51.1796875" style="10" customWidth="1"/>
    <col min="4961" max="4968" width="9.81640625" style="10" customWidth="1"/>
    <col min="4969" max="5215" width="9.1796875" style="10"/>
    <col min="5216" max="5216" width="51.1796875" style="10" customWidth="1"/>
    <col min="5217" max="5224" width="9.81640625" style="10" customWidth="1"/>
    <col min="5225" max="5471" width="9.1796875" style="10"/>
    <col min="5472" max="5472" width="51.1796875" style="10" customWidth="1"/>
    <col min="5473" max="5480" width="9.81640625" style="10" customWidth="1"/>
    <col min="5481" max="5727" width="9.1796875" style="10"/>
    <col min="5728" max="5728" width="51.1796875" style="10" customWidth="1"/>
    <col min="5729" max="5736" width="9.81640625" style="10" customWidth="1"/>
    <col min="5737" max="5983" width="9.1796875" style="10"/>
    <col min="5984" max="5984" width="51.1796875" style="10" customWidth="1"/>
    <col min="5985" max="5992" width="9.81640625" style="10" customWidth="1"/>
    <col min="5993" max="6239" width="9.1796875" style="10"/>
    <col min="6240" max="6240" width="51.1796875" style="10" customWidth="1"/>
    <col min="6241" max="6248" width="9.81640625" style="10" customWidth="1"/>
    <col min="6249" max="6495" width="9.1796875" style="10"/>
    <col min="6496" max="6496" width="51.1796875" style="10" customWidth="1"/>
    <col min="6497" max="6504" width="9.81640625" style="10" customWidth="1"/>
    <col min="6505" max="6751" width="9.1796875" style="10"/>
    <col min="6752" max="6752" width="51.1796875" style="10" customWidth="1"/>
    <col min="6753" max="6760" width="9.81640625" style="10" customWidth="1"/>
    <col min="6761" max="7007" width="9.1796875" style="10"/>
    <col min="7008" max="7008" width="51.1796875" style="10" customWidth="1"/>
    <col min="7009" max="7016" width="9.81640625" style="10" customWidth="1"/>
    <col min="7017" max="7263" width="9.1796875" style="10"/>
    <col min="7264" max="7264" width="51.1796875" style="10" customWidth="1"/>
    <col min="7265" max="7272" width="9.81640625" style="10" customWidth="1"/>
    <col min="7273" max="7519" width="9.1796875" style="10"/>
    <col min="7520" max="7520" width="51.1796875" style="10" customWidth="1"/>
    <col min="7521" max="7528" width="9.81640625" style="10" customWidth="1"/>
    <col min="7529" max="7775" width="9.1796875" style="10"/>
    <col min="7776" max="7776" width="51.1796875" style="10" customWidth="1"/>
    <col min="7777" max="7784" width="9.81640625" style="10" customWidth="1"/>
    <col min="7785" max="8031" width="9.1796875" style="10"/>
    <col min="8032" max="8032" width="51.1796875" style="10" customWidth="1"/>
    <col min="8033" max="8040" width="9.81640625" style="10" customWidth="1"/>
    <col min="8041" max="8287" width="9.1796875" style="10"/>
    <col min="8288" max="8288" width="51.1796875" style="10" customWidth="1"/>
    <col min="8289" max="8296" width="9.81640625" style="10" customWidth="1"/>
    <col min="8297" max="8543" width="9.1796875" style="10"/>
    <col min="8544" max="8544" width="51.1796875" style="10" customWidth="1"/>
    <col min="8545" max="8552" width="9.81640625" style="10" customWidth="1"/>
    <col min="8553" max="8799" width="9.1796875" style="10"/>
    <col min="8800" max="8800" width="51.1796875" style="10" customWidth="1"/>
    <col min="8801" max="8808" width="9.81640625" style="10" customWidth="1"/>
    <col min="8809" max="9055" width="9.1796875" style="10"/>
    <col min="9056" max="9056" width="51.1796875" style="10" customWidth="1"/>
    <col min="9057" max="9064" width="9.81640625" style="10" customWidth="1"/>
    <col min="9065" max="9311" width="9.1796875" style="10"/>
    <col min="9312" max="9312" width="51.1796875" style="10" customWidth="1"/>
    <col min="9313" max="9320" width="9.81640625" style="10" customWidth="1"/>
    <col min="9321" max="9567" width="9.1796875" style="10"/>
    <col min="9568" max="9568" width="51.1796875" style="10" customWidth="1"/>
    <col min="9569" max="9576" width="9.81640625" style="10" customWidth="1"/>
    <col min="9577" max="9823" width="9.1796875" style="10"/>
    <col min="9824" max="9824" width="51.1796875" style="10" customWidth="1"/>
    <col min="9825" max="9832" width="9.81640625" style="10" customWidth="1"/>
    <col min="9833" max="10079" width="9.1796875" style="10"/>
    <col min="10080" max="10080" width="51.1796875" style="10" customWidth="1"/>
    <col min="10081" max="10088" width="9.81640625" style="10" customWidth="1"/>
    <col min="10089" max="10335" width="9.1796875" style="10"/>
    <col min="10336" max="10336" width="51.1796875" style="10" customWidth="1"/>
    <col min="10337" max="10344" width="9.81640625" style="10" customWidth="1"/>
    <col min="10345" max="10591" width="9.1796875" style="10"/>
    <col min="10592" max="10592" width="51.1796875" style="10" customWidth="1"/>
    <col min="10593" max="10600" width="9.81640625" style="10" customWidth="1"/>
    <col min="10601" max="10847" width="9.1796875" style="10"/>
    <col min="10848" max="10848" width="51.1796875" style="10" customWidth="1"/>
    <col min="10849" max="10856" width="9.81640625" style="10" customWidth="1"/>
    <col min="10857" max="11103" width="9.1796875" style="10"/>
    <col min="11104" max="11104" width="51.1796875" style="10" customWidth="1"/>
    <col min="11105" max="11112" width="9.81640625" style="10" customWidth="1"/>
    <col min="11113" max="11359" width="9.1796875" style="10"/>
    <col min="11360" max="11360" width="51.1796875" style="10" customWidth="1"/>
    <col min="11361" max="11368" width="9.81640625" style="10" customWidth="1"/>
    <col min="11369" max="11615" width="9.1796875" style="10"/>
    <col min="11616" max="11616" width="51.1796875" style="10" customWidth="1"/>
    <col min="11617" max="11624" width="9.81640625" style="10" customWidth="1"/>
    <col min="11625" max="11871" width="9.1796875" style="10"/>
    <col min="11872" max="11872" width="51.1796875" style="10" customWidth="1"/>
    <col min="11873" max="11880" width="9.81640625" style="10" customWidth="1"/>
    <col min="11881" max="12127" width="9.1796875" style="10"/>
    <col min="12128" max="12128" width="51.1796875" style="10" customWidth="1"/>
    <col min="12129" max="12136" width="9.81640625" style="10" customWidth="1"/>
    <col min="12137" max="12383" width="9.1796875" style="10"/>
    <col min="12384" max="12384" width="51.1796875" style="10" customWidth="1"/>
    <col min="12385" max="12392" width="9.81640625" style="10" customWidth="1"/>
    <col min="12393" max="12639" width="9.1796875" style="10"/>
    <col min="12640" max="12640" width="51.1796875" style="10" customWidth="1"/>
    <col min="12641" max="12648" width="9.81640625" style="10" customWidth="1"/>
    <col min="12649" max="12895" width="9.1796875" style="10"/>
    <col min="12896" max="12896" width="51.1796875" style="10" customWidth="1"/>
    <col min="12897" max="12904" width="9.81640625" style="10" customWidth="1"/>
    <col min="12905" max="13151" width="9.1796875" style="10"/>
    <col min="13152" max="13152" width="51.1796875" style="10" customWidth="1"/>
    <col min="13153" max="13160" width="9.81640625" style="10" customWidth="1"/>
    <col min="13161" max="13407" width="9.1796875" style="10"/>
    <col min="13408" max="13408" width="51.1796875" style="10" customWidth="1"/>
    <col min="13409" max="13416" width="9.81640625" style="10" customWidth="1"/>
    <col min="13417" max="13663" width="9.1796875" style="10"/>
    <col min="13664" max="13664" width="51.1796875" style="10" customWidth="1"/>
    <col min="13665" max="13672" width="9.81640625" style="10" customWidth="1"/>
    <col min="13673" max="13919" width="9.1796875" style="10"/>
    <col min="13920" max="13920" width="51.1796875" style="10" customWidth="1"/>
    <col min="13921" max="13928" width="9.81640625" style="10" customWidth="1"/>
    <col min="13929" max="14175" width="9.1796875" style="10"/>
    <col min="14176" max="14176" width="51.1796875" style="10" customWidth="1"/>
    <col min="14177" max="14184" width="9.81640625" style="10" customWidth="1"/>
    <col min="14185" max="14431" width="9.1796875" style="10"/>
    <col min="14432" max="14432" width="51.1796875" style="10" customWidth="1"/>
    <col min="14433" max="14440" width="9.81640625" style="10" customWidth="1"/>
    <col min="14441" max="14687" width="9.1796875" style="10"/>
    <col min="14688" max="14688" width="51.1796875" style="10" customWidth="1"/>
    <col min="14689" max="14696" width="9.81640625" style="10" customWidth="1"/>
    <col min="14697" max="14943" width="9.1796875" style="10"/>
    <col min="14944" max="14944" width="51.1796875" style="10" customWidth="1"/>
    <col min="14945" max="14952" width="9.81640625" style="10" customWidth="1"/>
    <col min="14953" max="15199" width="9.1796875" style="10"/>
    <col min="15200" max="15200" width="51.1796875" style="10" customWidth="1"/>
    <col min="15201" max="15208" width="9.81640625" style="10" customWidth="1"/>
    <col min="15209" max="15455" width="9.1796875" style="10"/>
    <col min="15456" max="15456" width="51.1796875" style="10" customWidth="1"/>
    <col min="15457" max="15464" width="9.81640625" style="10" customWidth="1"/>
    <col min="15465" max="15711" width="9.1796875" style="10"/>
    <col min="15712" max="15712" width="51.1796875" style="10" customWidth="1"/>
    <col min="15713" max="15720" width="9.81640625" style="10" customWidth="1"/>
    <col min="15721" max="15967" width="9.1796875" style="10"/>
    <col min="15968" max="15968" width="51.1796875" style="10" customWidth="1"/>
    <col min="15969" max="15976" width="9.81640625" style="10" customWidth="1"/>
    <col min="15977" max="16384" width="9.1796875" style="10"/>
  </cols>
  <sheetData>
    <row r="1" spans="2:12" s="1" customFormat="1" ht="17.25" customHeight="1" x14ac:dyDescent="0.3">
      <c r="B1" s="40"/>
      <c r="C1" s="42"/>
      <c r="L1" s="36" t="s">
        <v>211</v>
      </c>
    </row>
    <row r="2" spans="2:12" s="1" customFormat="1" ht="19.5" customHeight="1" x14ac:dyDescent="0.3">
      <c r="B2" s="181" t="s">
        <v>210</v>
      </c>
      <c r="C2" s="181"/>
      <c r="D2" s="181"/>
      <c r="E2" s="181"/>
      <c r="F2" s="181"/>
      <c r="G2" s="181"/>
      <c r="H2" s="181"/>
      <c r="I2" s="181"/>
      <c r="J2" s="181"/>
      <c r="K2" s="181"/>
      <c r="L2" s="181"/>
    </row>
    <row r="3" spans="2:12" s="1" customFormat="1" ht="15.75" customHeight="1" x14ac:dyDescent="0.3">
      <c r="B3" s="182">
        <v>2021</v>
      </c>
      <c r="C3" s="182"/>
      <c r="D3" s="182"/>
      <c r="E3" s="182"/>
      <c r="F3" s="182"/>
      <c r="G3" s="182"/>
      <c r="H3" s="182"/>
      <c r="I3" s="182"/>
      <c r="J3" s="182"/>
      <c r="K3" s="182"/>
      <c r="L3" s="182"/>
    </row>
    <row r="4" spans="2:12" ht="12.65" customHeight="1" x14ac:dyDescent="0.2">
      <c r="B4" s="10" t="s">
        <v>115</v>
      </c>
    </row>
    <row r="5" spans="2:12" s="1" customFormat="1" ht="14.5" customHeight="1" x14ac:dyDescent="0.3">
      <c r="B5" s="44" t="s">
        <v>119</v>
      </c>
      <c r="C5" s="186" t="s">
        <v>91</v>
      </c>
      <c r="D5" s="186" t="s">
        <v>149</v>
      </c>
      <c r="E5" s="186" t="s">
        <v>150</v>
      </c>
      <c r="F5" s="186" t="s">
        <v>90</v>
      </c>
      <c r="G5" s="186" t="s">
        <v>151</v>
      </c>
      <c r="H5" s="186" t="s">
        <v>152</v>
      </c>
      <c r="I5" s="186" t="s">
        <v>153</v>
      </c>
      <c r="J5" s="186" t="s">
        <v>154</v>
      </c>
      <c r="K5" s="186" t="s">
        <v>92</v>
      </c>
      <c r="L5" s="186" t="s">
        <v>155</v>
      </c>
    </row>
    <row r="6" spans="2:12" s="1" customFormat="1" ht="69" customHeight="1" x14ac:dyDescent="0.3">
      <c r="B6" s="43" t="s">
        <v>46</v>
      </c>
      <c r="C6" s="186" t="s">
        <v>31</v>
      </c>
      <c r="D6" s="186" t="s">
        <v>32</v>
      </c>
      <c r="E6" s="186" t="s">
        <v>33</v>
      </c>
      <c r="F6" s="186" t="s">
        <v>34</v>
      </c>
      <c r="G6" s="186" t="s">
        <v>35</v>
      </c>
      <c r="H6" s="186" t="s">
        <v>36</v>
      </c>
      <c r="I6" s="196" t="s">
        <v>37</v>
      </c>
      <c r="J6" s="186" t="s">
        <v>38</v>
      </c>
      <c r="K6" s="186" t="s">
        <v>39</v>
      </c>
      <c r="L6" s="186" t="s">
        <v>39</v>
      </c>
    </row>
    <row r="7" spans="2:12" ht="14" customHeight="1" x14ac:dyDescent="0.25">
      <c r="B7" s="40" t="s">
        <v>0</v>
      </c>
      <c r="C7" s="68">
        <f>+'Q31'!C7/'Q6'!D7*100</f>
        <v>33.152776551169204</v>
      </c>
      <c r="D7" s="68">
        <f>+'Q31'!D7/'Q6'!E7*100</f>
        <v>44.010519065108326</v>
      </c>
      <c r="E7" s="68">
        <f>+'Q31'!E7/'Q6'!F7*100</f>
        <v>44.025271114681345</v>
      </c>
      <c r="F7" s="68">
        <f>+'Q31'!F7/'Q6'!G7*100</f>
        <v>40.631494198189536</v>
      </c>
      <c r="G7" s="68">
        <f>+'Q31'!G7/'Q6'!H7*100</f>
        <v>34.821991346835865</v>
      </c>
      <c r="H7" s="68">
        <f>+'Q31'!H7/'Q6'!I7*100</f>
        <v>14.172862453531598</v>
      </c>
      <c r="I7" s="68">
        <f>+'Q31'!I7/'Q6'!J7*100</f>
        <v>28.524827924078018</v>
      </c>
      <c r="J7" s="68">
        <f>+'Q31'!J7/'Q6'!K7*100</f>
        <v>40.243546618283773</v>
      </c>
      <c r="K7" s="68">
        <f>+'Q31'!K7/'Q6'!L7*100</f>
        <v>25.450414128260611</v>
      </c>
      <c r="L7" s="68">
        <f>+'Q31'!L7/'Q6'!M7*100</f>
        <v>38.239757207890747</v>
      </c>
    </row>
    <row r="8" spans="2:12" ht="14" customHeight="1" x14ac:dyDescent="0.2">
      <c r="B8" s="10" t="s">
        <v>53</v>
      </c>
      <c r="C8" s="31">
        <f>+'Q31'!C8/'Q6'!D8*100</f>
        <v>10.681818181818182</v>
      </c>
      <c r="D8" s="31">
        <f>+'Q31'!D8/'Q6'!E8*100</f>
        <v>30.86053412462908</v>
      </c>
      <c r="E8" s="31">
        <f>+'Q31'!E8/'Q6'!F8*100</f>
        <v>17.212872748745202</v>
      </c>
      <c r="F8" s="31">
        <f>+'Q31'!F8/'Q6'!G8*100</f>
        <v>16.802999318336742</v>
      </c>
      <c r="G8" s="31">
        <f>+'Q31'!G8/'Q6'!H8*100</f>
        <v>13.556338028169016</v>
      </c>
      <c r="H8" s="31">
        <f>+'Q31'!H8/'Q6'!I8*100</f>
        <v>13.665876985171534</v>
      </c>
      <c r="I8" s="31">
        <f>+'Q31'!I8/'Q6'!J8*100</f>
        <v>23.783359497645211</v>
      </c>
      <c r="J8" s="31">
        <f>+'Q31'!J8/'Q6'!K8*100</f>
        <v>23.172103487064117</v>
      </c>
      <c r="K8" s="31">
        <f>+'Q31'!K8/'Q6'!L8*100</f>
        <v>19.567690557451652</v>
      </c>
      <c r="L8" s="31">
        <f>+'Q31'!L8/'Q6'!M8*100</f>
        <v>40.74074074074074</v>
      </c>
    </row>
    <row r="9" spans="2:12" ht="14" customHeight="1" x14ac:dyDescent="0.2">
      <c r="B9" s="10" t="s">
        <v>47</v>
      </c>
      <c r="C9" s="31">
        <f>+'Q31'!C9/'Q6'!D9*100</f>
        <v>24.299065420560748</v>
      </c>
      <c r="D9" s="31">
        <f>+'Q31'!D9/'Q6'!E9*100</f>
        <v>61.143984220907299</v>
      </c>
      <c r="E9" s="31">
        <f>+'Q31'!E9/'Q6'!F9*100</f>
        <v>54.11392405063291</v>
      </c>
      <c r="F9" s="31">
        <f>+'Q31'!F9/'Q6'!G9*100</f>
        <v>36.550308008213548</v>
      </c>
      <c r="G9" s="31">
        <f>+'Q31'!G9/'Q6'!H9*100</f>
        <v>25.757575757575758</v>
      </c>
      <c r="H9" s="31">
        <f>+'Q31'!H9/'Q6'!I9*100</f>
        <v>33.333333333333329</v>
      </c>
      <c r="I9" s="31">
        <f>+'Q31'!I9/'Q6'!J9*100</f>
        <v>36.745073108709477</v>
      </c>
      <c r="J9" s="31">
        <f>+'Q31'!J9/'Q6'!K9*100</f>
        <v>46.004098360655739</v>
      </c>
      <c r="K9" s="31">
        <f>+'Q31'!K9/'Q6'!L9*100</f>
        <v>41.212871287128714</v>
      </c>
      <c r="L9" s="31">
        <f>+'Q31'!L9/'Q6'!M9*100</f>
        <v>100</v>
      </c>
    </row>
    <row r="10" spans="2:12" ht="14" customHeight="1" x14ac:dyDescent="0.2">
      <c r="B10" s="10" t="s">
        <v>48</v>
      </c>
      <c r="C10" s="31">
        <f>+'Q31'!C10/'Q6'!D10*100</f>
        <v>36.59190031152648</v>
      </c>
      <c r="D10" s="31">
        <f>+'Q31'!D10/'Q6'!E10*100</f>
        <v>58.92156544859116</v>
      </c>
      <c r="E10" s="31">
        <f>+'Q31'!E10/'Q6'!F10*100</f>
        <v>53.26769731489015</v>
      </c>
      <c r="F10" s="31">
        <f>+'Q31'!F10/'Q6'!G10*100</f>
        <v>42.382950218586942</v>
      </c>
      <c r="G10" s="31">
        <f>+'Q31'!G10/'Q6'!H10*100</f>
        <v>29.04584402381759</v>
      </c>
      <c r="H10" s="31">
        <f>+'Q31'!H10/'Q6'!I10*100</f>
        <v>20.836286321757619</v>
      </c>
      <c r="I10" s="31">
        <f>+'Q31'!I10/'Q6'!J10*100</f>
        <v>31.99155538495727</v>
      </c>
      <c r="J10" s="31">
        <f>+'Q31'!J10/'Q6'!K10*100</f>
        <v>43.928125840937447</v>
      </c>
      <c r="K10" s="31">
        <f>+'Q31'!K10/'Q6'!L10*100</f>
        <v>35.901499262021289</v>
      </c>
      <c r="L10" s="31">
        <f>+'Q31'!L10/'Q6'!M10*100</f>
        <v>38.793103448275865</v>
      </c>
    </row>
    <row r="11" spans="2:12" s="98" customFormat="1" ht="14" hidden="1" customHeight="1" outlineLevel="1" x14ac:dyDescent="0.35">
      <c r="B11" s="99" t="s">
        <v>290</v>
      </c>
      <c r="C11" s="113">
        <f>+'Q31'!C11/'Q6'!D11*100</f>
        <v>38.880248833592532</v>
      </c>
      <c r="D11" s="113">
        <f>+'Q31'!D11/'Q6'!E11*100</f>
        <v>61.911487758945384</v>
      </c>
      <c r="E11" s="113">
        <f>+'Q31'!E11/'Q6'!F11*100</f>
        <v>63.051961388375432</v>
      </c>
      <c r="F11" s="113">
        <f>+'Q31'!F11/'Q6'!G11*100</f>
        <v>54.153715738909291</v>
      </c>
      <c r="G11" s="113">
        <f>+'Q31'!G11/'Q6'!H11*100</f>
        <v>25.475514243910837</v>
      </c>
      <c r="H11" s="113">
        <f>+'Q31'!H11/'Q6'!I11*100</f>
        <v>32.75</v>
      </c>
      <c r="I11" s="113">
        <f>+'Q31'!I11/'Q6'!J11*100</f>
        <v>40.458015267175576</v>
      </c>
      <c r="J11" s="113">
        <f>+'Q31'!J11/'Q6'!K11*100</f>
        <v>61.495940576956301</v>
      </c>
      <c r="K11" s="113">
        <f>+'Q31'!K11/'Q6'!L11*100</f>
        <v>37.971908744012339</v>
      </c>
      <c r="L11" s="113">
        <f>+'Q31'!L11/'Q6'!M11*100</f>
        <v>55.555555555555557</v>
      </c>
    </row>
    <row r="12" spans="2:12" s="98" customFormat="1" ht="14" hidden="1" customHeight="1" outlineLevel="1" x14ac:dyDescent="0.35">
      <c r="B12" s="99" t="s">
        <v>291</v>
      </c>
      <c r="C12" s="113">
        <f>+'Q31'!C12/'Q6'!D12*100</f>
        <v>51.501501501501501</v>
      </c>
      <c r="D12" s="113">
        <f>+'Q31'!D12/'Q6'!E12*100</f>
        <v>64.892623716153125</v>
      </c>
      <c r="E12" s="113">
        <f>+'Q31'!E12/'Q6'!F12*100</f>
        <v>65.054015969938945</v>
      </c>
      <c r="F12" s="113">
        <f>+'Q31'!F12/'Q6'!G12*100</f>
        <v>54.786729857819907</v>
      </c>
      <c r="G12" s="113">
        <f>+'Q31'!G12/'Q6'!H12*100</f>
        <v>41.453566621803503</v>
      </c>
      <c r="H12" s="113">
        <f>+'Q31'!H12/'Q6'!I12*100</f>
        <v>14.002642007926024</v>
      </c>
      <c r="I12" s="113">
        <f>+'Q31'!I12/'Q6'!J12*100</f>
        <v>62.849162011173185</v>
      </c>
      <c r="J12" s="113">
        <f>+'Q31'!J12/'Q6'!K12*100</f>
        <v>57.364016736401666</v>
      </c>
      <c r="K12" s="113">
        <f>+'Q31'!K12/'Q6'!L12*100</f>
        <v>28.962088253573647</v>
      </c>
      <c r="L12" s="113">
        <f>+'Q31'!L12/'Q6'!M12*100</f>
        <v>50</v>
      </c>
    </row>
    <row r="13" spans="2:12" s="98" customFormat="1" ht="14" hidden="1" customHeight="1" outlineLevel="1" x14ac:dyDescent="0.35">
      <c r="B13" s="99" t="s">
        <v>292</v>
      </c>
      <c r="C13" s="139" t="s">
        <v>100</v>
      </c>
      <c r="D13" s="113">
        <f>+'Q31'!D13/'Q6'!E13*100</f>
        <v>94.117647058823522</v>
      </c>
      <c r="E13" s="113">
        <f>+'Q31'!E13/'Q6'!F13*100</f>
        <v>96.808510638297875</v>
      </c>
      <c r="F13" s="113">
        <f>+'Q31'!F13/'Q6'!G13*100</f>
        <v>92.307692307692307</v>
      </c>
      <c r="G13" s="139" t="s">
        <v>100</v>
      </c>
      <c r="H13" s="139" t="s">
        <v>100</v>
      </c>
      <c r="I13" s="113">
        <f>+'Q31'!I13/'Q6'!J13*100</f>
        <v>89.690721649484544</v>
      </c>
      <c r="J13" s="113">
        <f>+'Q31'!J13/'Q6'!K13*100</f>
        <v>89.119170984455948</v>
      </c>
      <c r="K13" s="113">
        <f>+'Q31'!K13/'Q6'!L13*100</f>
        <v>100</v>
      </c>
      <c r="L13" s="113">
        <f>+'Q31'!L13/'Q6'!M13*100</f>
        <v>100</v>
      </c>
    </row>
    <row r="14" spans="2:12" s="98" customFormat="1" ht="14" hidden="1" customHeight="1" outlineLevel="1" x14ac:dyDescent="0.35">
      <c r="B14" s="99" t="s">
        <v>293</v>
      </c>
      <c r="C14" s="113">
        <f>+'Q31'!C14/'Q6'!D14*100</f>
        <v>30.37037037037037</v>
      </c>
      <c r="D14" s="113">
        <f>+'Q31'!D14/'Q6'!E14*100</f>
        <v>45.822566752799311</v>
      </c>
      <c r="E14" s="113">
        <f>+'Q31'!E14/'Q6'!F14*100</f>
        <v>42.874180083482408</v>
      </c>
      <c r="F14" s="113">
        <f>+'Q31'!F14/'Q6'!G14*100</f>
        <v>36.981715168684012</v>
      </c>
      <c r="G14" s="113">
        <f>+'Q31'!G14/'Q6'!H14*100</f>
        <v>25.819672131147541</v>
      </c>
      <c r="H14" s="113">
        <f>+'Q31'!H14/'Q6'!I14*100</f>
        <v>27.27272727272727</v>
      </c>
      <c r="I14" s="113">
        <f>+'Q31'!I14/'Q6'!J14*100</f>
        <v>25.321944809461232</v>
      </c>
      <c r="J14" s="113">
        <f>+'Q31'!J14/'Q6'!K14*100</f>
        <v>32.900713822193381</v>
      </c>
      <c r="K14" s="113">
        <f>+'Q31'!K14/'Q6'!L14*100</f>
        <v>33.266799733865604</v>
      </c>
      <c r="L14" s="113">
        <f>+'Q31'!L14/'Q6'!M14*100</f>
        <v>75</v>
      </c>
    </row>
    <row r="15" spans="2:12" s="98" customFormat="1" ht="14" hidden="1" customHeight="1" outlineLevel="1" x14ac:dyDescent="0.35">
      <c r="B15" s="99" t="s">
        <v>294</v>
      </c>
      <c r="C15" s="113">
        <f>+'Q31'!C15/'Q6'!D15*100</f>
        <v>20.278004905968931</v>
      </c>
      <c r="D15" s="113">
        <f>+'Q31'!D15/'Q6'!E15*100</f>
        <v>31.838170624450306</v>
      </c>
      <c r="E15" s="113">
        <f>+'Q31'!E15/'Q6'!F15*100</f>
        <v>30.616929698708752</v>
      </c>
      <c r="F15" s="113">
        <f>+'Q31'!F15/'Q6'!G15*100</f>
        <v>30.658211239886292</v>
      </c>
      <c r="G15" s="113">
        <f>+'Q31'!G15/'Q6'!H15*100</f>
        <v>31.709090909090911</v>
      </c>
      <c r="H15" s="113">
        <f>+'Q31'!H15/'Q6'!I15*100</f>
        <v>18.75</v>
      </c>
      <c r="I15" s="113">
        <f>+'Q31'!I15/'Q6'!J15*100</f>
        <v>17.097546098625251</v>
      </c>
      <c r="J15" s="113">
        <f>+'Q31'!J15/'Q6'!K15*100</f>
        <v>22.02710918779729</v>
      </c>
      <c r="K15" s="113">
        <f>+'Q31'!K15/'Q6'!L15*100</f>
        <v>23.516435031987644</v>
      </c>
      <c r="L15" s="113">
        <f>+'Q31'!L15/'Q6'!M15*100</f>
        <v>33.333333333333329</v>
      </c>
    </row>
    <row r="16" spans="2:12" s="98" customFormat="1" ht="14" hidden="1" customHeight="1" outlineLevel="1" x14ac:dyDescent="0.35">
      <c r="B16" s="99" t="s">
        <v>295</v>
      </c>
      <c r="C16" s="113">
        <f>+'Q31'!C16/'Q6'!D16*100</f>
        <v>21.164021164021165</v>
      </c>
      <c r="D16" s="113">
        <f>+'Q31'!D16/'Q6'!E16*100</f>
        <v>38.914027149321271</v>
      </c>
      <c r="E16" s="113">
        <f>+'Q31'!E16/'Q6'!F16*100</f>
        <v>28.137769994162287</v>
      </c>
      <c r="F16" s="113">
        <f>+'Q31'!F16/'Q6'!G16*100</f>
        <v>27.164179104477608</v>
      </c>
      <c r="G16" s="113">
        <f>+'Q31'!G16/'Q6'!H16*100</f>
        <v>14.893617021276595</v>
      </c>
      <c r="H16" s="139" t="s">
        <v>100</v>
      </c>
      <c r="I16" s="113">
        <f>+'Q31'!I16/'Q6'!J16*100</f>
        <v>23.535871156661788</v>
      </c>
      <c r="J16" s="113">
        <f>+'Q31'!J16/'Q6'!K16*100</f>
        <v>14.522301857908287</v>
      </c>
      <c r="K16" s="113">
        <f>+'Q31'!K16/'Q6'!L16*100</f>
        <v>27.881619937694701</v>
      </c>
      <c r="L16" s="139" t="s">
        <v>100</v>
      </c>
    </row>
    <row r="17" spans="2:12" s="98" customFormat="1" ht="14" hidden="1" customHeight="1" outlineLevel="1" x14ac:dyDescent="0.35">
      <c r="B17" s="99" t="s">
        <v>296</v>
      </c>
      <c r="C17" s="113">
        <f>+'Q31'!C17/'Q6'!D17*100</f>
        <v>26.507713884992988</v>
      </c>
      <c r="D17" s="113">
        <f>+'Q31'!D17/'Q6'!E17*100</f>
        <v>43.069873997709053</v>
      </c>
      <c r="E17" s="113">
        <f>+'Q31'!E17/'Q6'!F17*100</f>
        <v>39.185905224787362</v>
      </c>
      <c r="F17" s="113">
        <f>+'Q31'!F17/'Q6'!G17*100</f>
        <v>33.182406209573088</v>
      </c>
      <c r="G17" s="113">
        <f>+'Q31'!G17/'Q6'!H17*100</f>
        <v>36.475409836065573</v>
      </c>
      <c r="H17" s="113">
        <f>+'Q31'!H17/'Q6'!I17*100</f>
        <v>23.456790123456788</v>
      </c>
      <c r="I17" s="113">
        <f>+'Q31'!I17/'Q6'!J17*100</f>
        <v>29.189518586227909</v>
      </c>
      <c r="J17" s="113">
        <f>+'Q31'!J17/'Q6'!K17*100</f>
        <v>32.368268674001158</v>
      </c>
      <c r="K17" s="113">
        <f>+'Q31'!K17/'Q6'!L17*100</f>
        <v>31.303164341612792</v>
      </c>
      <c r="L17" s="113">
        <f>+'Q31'!L17/'Q6'!M17*100</f>
        <v>16.666666666666664</v>
      </c>
    </row>
    <row r="18" spans="2:12" s="98" customFormat="1" ht="14" hidden="1" customHeight="1" outlineLevel="1" x14ac:dyDescent="0.35">
      <c r="B18" s="99" t="s">
        <v>297</v>
      </c>
      <c r="C18" s="113">
        <f>+'Q31'!C18/'Q6'!D18*100</f>
        <v>55.500000000000007</v>
      </c>
      <c r="D18" s="113">
        <f>+'Q31'!D18/'Q6'!E18*100</f>
        <v>69.242902208201897</v>
      </c>
      <c r="E18" s="113">
        <f>+'Q31'!E18/'Q6'!F18*100</f>
        <v>65.946632782719178</v>
      </c>
      <c r="F18" s="113">
        <f>+'Q31'!F18/'Q6'!G18*100</f>
        <v>50.09129640900791</v>
      </c>
      <c r="G18" s="113">
        <f>+'Q31'!G18/'Q6'!H18*100</f>
        <v>32.093023255813954</v>
      </c>
      <c r="H18" s="113">
        <f>+'Q31'!H18/'Q6'!I18*100</f>
        <v>100</v>
      </c>
      <c r="I18" s="113">
        <f>+'Q31'!I18/'Q6'!J18*100</f>
        <v>50.802512212142361</v>
      </c>
      <c r="J18" s="113">
        <f>+'Q31'!J18/'Q6'!K18*100</f>
        <v>49.47852218490366</v>
      </c>
      <c r="K18" s="113">
        <f>+'Q31'!K18/'Q6'!L18*100</f>
        <v>41.609719058466212</v>
      </c>
      <c r="L18" s="113">
        <f>+'Q31'!L18/'Q6'!M18*100</f>
        <v>93.75</v>
      </c>
    </row>
    <row r="19" spans="2:12" s="98" customFormat="1" ht="14" hidden="1" customHeight="1" outlineLevel="1" x14ac:dyDescent="0.35">
      <c r="B19" s="99" t="s">
        <v>298</v>
      </c>
      <c r="C19" s="113">
        <f>+'Q31'!C19/'Q6'!D19*100</f>
        <v>25.770925110132158</v>
      </c>
      <c r="D19" s="113">
        <f>+'Q31'!D19/'Q6'!E19*100</f>
        <v>45.241038318912238</v>
      </c>
      <c r="E19" s="113">
        <f>+'Q31'!E19/'Q6'!F19*100</f>
        <v>30.720720720720724</v>
      </c>
      <c r="F19" s="113">
        <f>+'Q31'!F19/'Q6'!G19*100</f>
        <v>34.429530201342281</v>
      </c>
      <c r="G19" s="113">
        <f>+'Q31'!G19/'Q6'!H19*100</f>
        <v>28.527607361963192</v>
      </c>
      <c r="H19" s="139" t="s">
        <v>100</v>
      </c>
      <c r="I19" s="113">
        <f>+'Q31'!I19/'Q6'!J19*100</f>
        <v>30.54749066777271</v>
      </c>
      <c r="J19" s="113">
        <f>+'Q31'!J19/'Q6'!K19*100</f>
        <v>31.207598371777479</v>
      </c>
      <c r="K19" s="113">
        <f>+'Q31'!K19/'Q6'!L19*100</f>
        <v>21.63978494623656</v>
      </c>
      <c r="L19" s="113">
        <f>+'Q31'!L19/'Q6'!M19*100</f>
        <v>50</v>
      </c>
    </row>
    <row r="20" spans="2:12" s="98" customFormat="1" ht="14" hidden="1" customHeight="1" outlineLevel="1" x14ac:dyDescent="0.35">
      <c r="B20" s="99" t="s">
        <v>299</v>
      </c>
      <c r="C20" s="113">
        <f>+'Q31'!C20/'Q6'!D20*100</f>
        <v>58.620689655172406</v>
      </c>
      <c r="D20" s="113">
        <f>+'Q31'!D20/'Q6'!E20*100</f>
        <v>71.565495207667723</v>
      </c>
      <c r="E20" s="113">
        <f>+'Q31'!E20/'Q6'!F20*100</f>
        <v>73.05825242718447</v>
      </c>
      <c r="F20" s="113">
        <f>+'Q31'!F20/'Q6'!G20*100</f>
        <v>62.5</v>
      </c>
      <c r="G20" s="113">
        <f>+'Q31'!G20/'Q6'!H20*100</f>
        <v>25</v>
      </c>
      <c r="H20" s="139" t="s">
        <v>100</v>
      </c>
      <c r="I20" s="113">
        <f>+'Q31'!I20/'Q6'!J20*100</f>
        <v>33.333333333333329</v>
      </c>
      <c r="J20" s="113">
        <f>+'Q31'!J20/'Q6'!K20*100</f>
        <v>73.873873873873876</v>
      </c>
      <c r="K20" s="113">
        <f>+'Q31'!K20/'Q6'!L20*100</f>
        <v>70</v>
      </c>
      <c r="L20" s="139" t="s">
        <v>100</v>
      </c>
    </row>
    <row r="21" spans="2:12" s="98" customFormat="1" ht="14" hidden="1" customHeight="1" outlineLevel="1" x14ac:dyDescent="0.35">
      <c r="B21" s="99" t="s">
        <v>300</v>
      </c>
      <c r="C21" s="113">
        <f>+'Q31'!C21/'Q6'!D21*100</f>
        <v>49.801587301587304</v>
      </c>
      <c r="D21" s="113">
        <f>+'Q31'!D21/'Q6'!E21*100</f>
        <v>68.827766863130321</v>
      </c>
      <c r="E21" s="113">
        <f>+'Q31'!E21/'Q6'!F21*100</f>
        <v>67.742927429274289</v>
      </c>
      <c r="F21" s="113">
        <f>+'Q31'!F21/'Q6'!G21*100</f>
        <v>51.030017657445562</v>
      </c>
      <c r="G21" s="113">
        <f>+'Q31'!G21/'Q6'!H21*100</f>
        <v>45.432692307692307</v>
      </c>
      <c r="H21" s="113">
        <f>+'Q31'!H21/'Q6'!I21*100</f>
        <v>28.571428571428569</v>
      </c>
      <c r="I21" s="113">
        <f>+'Q31'!I21/'Q6'!J21*100</f>
        <v>59.179265658747305</v>
      </c>
      <c r="J21" s="113">
        <f>+'Q31'!J21/'Q6'!K21*100</f>
        <v>61.65413533834586</v>
      </c>
      <c r="K21" s="113">
        <f>+'Q31'!K21/'Q6'!L21*100</f>
        <v>47.14016341923319</v>
      </c>
      <c r="L21" s="113">
        <f>+'Q31'!L21/'Q6'!M21*100</f>
        <v>56.25</v>
      </c>
    </row>
    <row r="22" spans="2:12" s="98" customFormat="1" ht="14" hidden="1" customHeight="1" outlineLevel="1" x14ac:dyDescent="0.35">
      <c r="B22" s="99" t="s">
        <v>301</v>
      </c>
      <c r="C22" s="113">
        <f>+'Q31'!C22/'Q6'!D22*100</f>
        <v>66.326530612244895</v>
      </c>
      <c r="D22" s="113">
        <f>+'Q31'!D22/'Q6'!E22*100</f>
        <v>81.115276476101215</v>
      </c>
      <c r="E22" s="113">
        <f>+'Q31'!E22/'Q6'!F22*100</f>
        <v>81.610247026532477</v>
      </c>
      <c r="F22" s="113">
        <f>+'Q31'!F22/'Q6'!G22*100</f>
        <v>73.288973384030413</v>
      </c>
      <c r="G22" s="113">
        <f>+'Q31'!G22/'Q6'!H22*100</f>
        <v>73.372781065088759</v>
      </c>
      <c r="H22" s="113">
        <f>+'Q31'!H22/'Q6'!I22*100</f>
        <v>50</v>
      </c>
      <c r="I22" s="113">
        <f>+'Q31'!I22/'Q6'!J22*100</f>
        <v>80.882352941176478</v>
      </c>
      <c r="J22" s="113">
        <f>+'Q31'!J22/'Q6'!K22*100</f>
        <v>79.189560439560438</v>
      </c>
      <c r="K22" s="113">
        <f>+'Q31'!K22/'Q6'!L22*100</f>
        <v>70.445996775926929</v>
      </c>
      <c r="L22" s="113">
        <f>+'Q31'!L22/'Q6'!M22*100</f>
        <v>14.634146341463413</v>
      </c>
    </row>
    <row r="23" spans="2:12" s="98" customFormat="1" ht="14" hidden="1" customHeight="1" outlineLevel="1" x14ac:dyDescent="0.35">
      <c r="B23" s="99" t="s">
        <v>302</v>
      </c>
      <c r="C23" s="113">
        <f>+'Q31'!C23/'Q6'!D23*100</f>
        <v>54.764776839565741</v>
      </c>
      <c r="D23" s="113">
        <f>+'Q31'!D23/'Q6'!E23*100</f>
        <v>64.019253910950653</v>
      </c>
      <c r="E23" s="113">
        <f>+'Q31'!E23/'Q6'!F23*100</f>
        <v>64.908018049288444</v>
      </c>
      <c r="F23" s="113">
        <f>+'Q31'!F23/'Q6'!G23*100</f>
        <v>49.570673712021133</v>
      </c>
      <c r="G23" s="113">
        <f>+'Q31'!G23/'Q6'!H23*100</f>
        <v>47.578347578347582</v>
      </c>
      <c r="H23" s="139" t="s">
        <v>100</v>
      </c>
      <c r="I23" s="113">
        <f>+'Q31'!I23/'Q6'!J23*100</f>
        <v>57.33448723496322</v>
      </c>
      <c r="J23" s="113">
        <f>+'Q31'!J23/'Q6'!K23*100</f>
        <v>65.409008542583479</v>
      </c>
      <c r="K23" s="113">
        <f>+'Q31'!K23/'Q6'!L23*100</f>
        <v>50.79204583754634</v>
      </c>
      <c r="L23" s="113">
        <f>+'Q31'!L23/'Q6'!M23*100</f>
        <v>33.333333333333329</v>
      </c>
    </row>
    <row r="24" spans="2:12" s="98" customFormat="1" ht="14" hidden="1" customHeight="1" outlineLevel="1" x14ac:dyDescent="0.35">
      <c r="B24" s="99" t="s">
        <v>303</v>
      </c>
      <c r="C24" s="113">
        <f>+'Q31'!C24/'Q6'!D24*100</f>
        <v>34.225621414913959</v>
      </c>
      <c r="D24" s="113">
        <f>+'Q31'!D24/'Q6'!E24*100</f>
        <v>50.141643059490079</v>
      </c>
      <c r="E24" s="113">
        <f>+'Q31'!E24/'Q6'!F24*100</f>
        <v>49.908368967623701</v>
      </c>
      <c r="F24" s="113">
        <f>+'Q31'!F24/'Q6'!G24*100</f>
        <v>32.645348837209305</v>
      </c>
      <c r="G24" s="113">
        <f>+'Q31'!G24/'Q6'!H24*100</f>
        <v>31.677018633540371</v>
      </c>
      <c r="H24" s="139" t="s">
        <v>100</v>
      </c>
      <c r="I24" s="113">
        <f>+'Q31'!I24/'Q6'!J24*100</f>
        <v>28.966451510080482</v>
      </c>
      <c r="J24" s="113">
        <f>+'Q31'!J24/'Q6'!K24*100</f>
        <v>36.774760695448329</v>
      </c>
      <c r="K24" s="113">
        <f>+'Q31'!K24/'Q6'!L24*100</f>
        <v>29.692204750752758</v>
      </c>
      <c r="L24" s="113">
        <f>+'Q31'!L24/'Q6'!M24*100</f>
        <v>60</v>
      </c>
    </row>
    <row r="25" spans="2:12" s="98" customFormat="1" ht="14" hidden="1" customHeight="1" outlineLevel="1" x14ac:dyDescent="0.35">
      <c r="B25" s="99" t="s">
        <v>304</v>
      </c>
      <c r="C25" s="113">
        <f>+'Q31'!C25/'Q6'!D25*100</f>
        <v>47.345132743362832</v>
      </c>
      <c r="D25" s="113">
        <f>+'Q31'!D25/'Q6'!E25*100</f>
        <v>71.134020618556704</v>
      </c>
      <c r="E25" s="113">
        <f>+'Q31'!E25/'Q6'!F25*100</f>
        <v>62.274368231046928</v>
      </c>
      <c r="F25" s="113">
        <f>+'Q31'!F25/'Q6'!G25*100</f>
        <v>45.100354191263278</v>
      </c>
      <c r="G25" s="113">
        <f>+'Q31'!G25/'Q6'!H25*100</f>
        <v>35.238095238095241</v>
      </c>
      <c r="H25" s="139" t="s">
        <v>100</v>
      </c>
      <c r="I25" s="113">
        <f>+'Q31'!I25/'Q6'!J25*100</f>
        <v>56.166783461807988</v>
      </c>
      <c r="J25" s="113">
        <f>+'Q31'!J25/'Q6'!K25*100</f>
        <v>61.082024432809781</v>
      </c>
      <c r="K25" s="113">
        <f>+'Q31'!K25/'Q6'!L25*100</f>
        <v>45.978467384420519</v>
      </c>
      <c r="L25" s="113">
        <f>+'Q31'!L25/'Q6'!M25*100</f>
        <v>100</v>
      </c>
    </row>
    <row r="26" spans="2:12" s="98" customFormat="1" ht="14" hidden="1" customHeight="1" outlineLevel="1" x14ac:dyDescent="0.35">
      <c r="B26" s="99" t="s">
        <v>305</v>
      </c>
      <c r="C26" s="113">
        <f>+'Q31'!C26/'Q6'!D26*100</f>
        <v>30.995177553704519</v>
      </c>
      <c r="D26" s="113">
        <f>+'Q31'!D26/'Q6'!E26*100</f>
        <v>46.108123407868668</v>
      </c>
      <c r="E26" s="113">
        <f>+'Q31'!E26/'Q6'!F26*100</f>
        <v>46.115379924381024</v>
      </c>
      <c r="F26" s="113">
        <f>+'Q31'!F26/'Q6'!G26*100</f>
        <v>33.719765278374126</v>
      </c>
      <c r="G26" s="113">
        <f>+'Q31'!G26/'Q6'!H26*100</f>
        <v>29.599056603773583</v>
      </c>
      <c r="H26" s="113">
        <f>+'Q31'!H26/'Q6'!I26*100</f>
        <v>17.647058823529413</v>
      </c>
      <c r="I26" s="113">
        <f>+'Q31'!I26/'Q6'!J26*100</f>
        <v>30.404830095208606</v>
      </c>
      <c r="J26" s="113">
        <f>+'Q31'!J26/'Q6'!K26*100</f>
        <v>39.567271822929619</v>
      </c>
      <c r="K26" s="113">
        <f>+'Q31'!K26/'Q6'!L26*100</f>
        <v>34.821536600120993</v>
      </c>
      <c r="L26" s="113">
        <f>+'Q31'!L26/'Q6'!M26*100</f>
        <v>64.285714285714292</v>
      </c>
    </row>
    <row r="27" spans="2:12" s="98" customFormat="1" ht="14" hidden="1" customHeight="1" outlineLevel="1" x14ac:dyDescent="0.35">
      <c r="B27" s="99" t="s">
        <v>306</v>
      </c>
      <c r="C27" s="113">
        <f>+'Q31'!C27/'Q6'!D27*100</f>
        <v>51.624548736462096</v>
      </c>
      <c r="D27" s="113">
        <f>+'Q31'!D27/'Q6'!E27*100</f>
        <v>75.679012345679013</v>
      </c>
      <c r="E27" s="113">
        <f>+'Q31'!E27/'Q6'!F27*100</f>
        <v>64.082041020510246</v>
      </c>
      <c r="F27" s="113">
        <f>+'Q31'!F27/'Q6'!G27*100</f>
        <v>53.846153846153847</v>
      </c>
      <c r="G27" s="113">
        <f>+'Q31'!G27/'Q6'!H27*100</f>
        <v>71.25</v>
      </c>
      <c r="H27" s="139" t="s">
        <v>100</v>
      </c>
      <c r="I27" s="113">
        <f>+'Q31'!I27/'Q6'!J27*100</f>
        <v>47.18844984802432</v>
      </c>
      <c r="J27" s="113">
        <f>+'Q31'!J27/'Q6'!K27*100</f>
        <v>72.600349040139605</v>
      </c>
      <c r="K27" s="113">
        <f>+'Q31'!K27/'Q6'!L27*100</f>
        <v>36.555891238670696</v>
      </c>
      <c r="L27" s="113">
        <f>+'Q31'!L27/'Q6'!M27*100</f>
        <v>83.333333333333343</v>
      </c>
    </row>
    <row r="28" spans="2:12" s="98" customFormat="1" ht="14" hidden="1" customHeight="1" outlineLevel="1" x14ac:dyDescent="0.35">
      <c r="B28" s="99" t="s">
        <v>307</v>
      </c>
      <c r="C28" s="113">
        <f>+'Q31'!C28/'Q6'!D28*100</f>
        <v>56.878306878306887</v>
      </c>
      <c r="D28" s="113">
        <f>+'Q31'!D28/'Q6'!E28*100</f>
        <v>74.954296160877504</v>
      </c>
      <c r="E28" s="113">
        <f>+'Q31'!E28/'Q6'!F28*100</f>
        <v>64.970836033700579</v>
      </c>
      <c r="F28" s="113">
        <f>+'Q31'!F28/'Q6'!G28*100</f>
        <v>53.314447592067992</v>
      </c>
      <c r="G28" s="113">
        <f>+'Q31'!G28/'Q6'!H28*100</f>
        <v>55.851063829787229</v>
      </c>
      <c r="H28" s="113">
        <f>+'Q31'!H28/'Q6'!I28*100</f>
        <v>100</v>
      </c>
      <c r="I28" s="113">
        <f>+'Q31'!I28/'Q6'!J28*100</f>
        <v>47.926156796931188</v>
      </c>
      <c r="J28" s="113">
        <f>+'Q31'!J28/'Q6'!K28*100</f>
        <v>66.780615322742804</v>
      </c>
      <c r="K28" s="113">
        <f>+'Q31'!K28/'Q6'!L28*100</f>
        <v>41.608040201005025</v>
      </c>
      <c r="L28" s="113">
        <f>+'Q31'!L28/'Q6'!M28*100</f>
        <v>42.857142857142854</v>
      </c>
    </row>
    <row r="29" spans="2:12" s="98" customFormat="1" ht="14" hidden="1" customHeight="1" outlineLevel="1" x14ac:dyDescent="0.35">
      <c r="B29" s="99" t="s">
        <v>308</v>
      </c>
      <c r="C29" s="113">
        <f>+'Q31'!C29/'Q6'!D29*100</f>
        <v>35.13909224011713</v>
      </c>
      <c r="D29" s="113">
        <f>+'Q31'!D29/'Q6'!E29*100</f>
        <v>49.436302142051858</v>
      </c>
      <c r="E29" s="113">
        <f>+'Q31'!E29/'Q6'!F29*100</f>
        <v>48.893736366469305</v>
      </c>
      <c r="F29" s="113">
        <f>+'Q31'!F29/'Q6'!G29*100</f>
        <v>38.397548161120845</v>
      </c>
      <c r="G29" s="113">
        <f>+'Q31'!G29/'Q6'!H29*100</f>
        <v>30.62330623306233</v>
      </c>
      <c r="H29" s="113">
        <f>+'Q31'!H29/'Q6'!I29*100</f>
        <v>50</v>
      </c>
      <c r="I29" s="113">
        <f>+'Q31'!I29/'Q6'!J29*100</f>
        <v>38.451834862385319</v>
      </c>
      <c r="J29" s="113">
        <f>+'Q31'!J29/'Q6'!K29*100</f>
        <v>47.535211267605632</v>
      </c>
      <c r="K29" s="113">
        <f>+'Q31'!K29/'Q6'!L29*100</f>
        <v>39.981575310916625</v>
      </c>
      <c r="L29" s="113">
        <f>+'Q31'!L29/'Q6'!M29*100</f>
        <v>100</v>
      </c>
    </row>
    <row r="30" spans="2:12" s="98" customFormat="1" ht="14" hidden="1" customHeight="1" outlineLevel="1" x14ac:dyDescent="0.35">
      <c r="B30" s="99" t="s">
        <v>309</v>
      </c>
      <c r="C30" s="113">
        <f>+'Q31'!C30/'Q6'!D30*100</f>
        <v>62.337662337662337</v>
      </c>
      <c r="D30" s="113">
        <f>+'Q31'!D30/'Q6'!E30*100</f>
        <v>71.54424522845575</v>
      </c>
      <c r="E30" s="113">
        <f>+'Q31'!E30/'Q6'!F30*100</f>
        <v>67.635614557106891</v>
      </c>
      <c r="F30" s="113">
        <f>+'Q31'!F30/'Q6'!G30*100</f>
        <v>63.642091997479525</v>
      </c>
      <c r="G30" s="113">
        <f>+'Q31'!G30/'Q6'!H30*100</f>
        <v>61.764705882352942</v>
      </c>
      <c r="H30" s="113">
        <f>+'Q31'!H30/'Q6'!I30*100</f>
        <v>100</v>
      </c>
      <c r="I30" s="113">
        <f>+'Q31'!I30/'Q6'!J30*100</f>
        <v>58.873656909966655</v>
      </c>
      <c r="J30" s="113">
        <f>+'Q31'!J30/'Q6'!K30*100</f>
        <v>62.331142280420273</v>
      </c>
      <c r="K30" s="113">
        <f>+'Q31'!K30/'Q6'!L30*100</f>
        <v>43.68</v>
      </c>
      <c r="L30" s="113">
        <f>+'Q31'!L30/'Q6'!M30*100</f>
        <v>44.444444444444443</v>
      </c>
    </row>
    <row r="31" spans="2:12" s="98" customFormat="1" ht="14" hidden="1" customHeight="1" outlineLevel="1" x14ac:dyDescent="0.35">
      <c r="B31" s="99" t="s">
        <v>310</v>
      </c>
      <c r="C31" s="113">
        <f>+'Q31'!C31/'Q6'!D31*100</f>
        <v>33.793103448275865</v>
      </c>
      <c r="D31" s="113">
        <f>+'Q31'!D31/'Q6'!E31*100</f>
        <v>57.352941176470587</v>
      </c>
      <c r="E31" s="113">
        <f>+'Q31'!E31/'Q6'!F31*100</f>
        <v>58.477508650519027</v>
      </c>
      <c r="F31" s="113">
        <f>+'Q31'!F31/'Q6'!G31*100</f>
        <v>41.880341880341881</v>
      </c>
      <c r="G31" s="113">
        <f>+'Q31'!G31/'Q6'!H31*100</f>
        <v>58.695652173913047</v>
      </c>
      <c r="H31" s="139" t="s">
        <v>100</v>
      </c>
      <c r="I31" s="113">
        <f>+'Q31'!I31/'Q6'!J31*100</f>
        <v>36.643835616438359</v>
      </c>
      <c r="J31" s="113">
        <f>+'Q31'!J31/'Q6'!K31*100</f>
        <v>50.524658971668416</v>
      </c>
      <c r="K31" s="113">
        <f>+'Q31'!K31/'Q6'!L31*100</f>
        <v>63.509149623250806</v>
      </c>
      <c r="L31" s="113">
        <f>+'Q31'!L31/'Q6'!M31*100</f>
        <v>50</v>
      </c>
    </row>
    <row r="32" spans="2:12" s="98" customFormat="1" ht="14" hidden="1" customHeight="1" outlineLevel="1" x14ac:dyDescent="0.35">
      <c r="B32" s="99" t="s">
        <v>311</v>
      </c>
      <c r="C32" s="113">
        <f>+'Q31'!C32/'Q6'!D32*100</f>
        <v>17.93548387096774</v>
      </c>
      <c r="D32" s="113">
        <f>+'Q31'!D32/'Q6'!E32*100</f>
        <v>31.168831168831169</v>
      </c>
      <c r="E32" s="113">
        <f>+'Q31'!E32/'Q6'!F32*100</f>
        <v>38.789843327930853</v>
      </c>
      <c r="F32" s="113">
        <f>+'Q31'!F32/'Q6'!G32*100</f>
        <v>25.156929019797197</v>
      </c>
      <c r="G32" s="113">
        <f>+'Q31'!G32/'Q6'!H32*100</f>
        <v>31.208791208791208</v>
      </c>
      <c r="H32" s="113">
        <f>+'Q31'!H32/'Q6'!I32*100</f>
        <v>25</v>
      </c>
      <c r="I32" s="113">
        <f>+'Q31'!I32/'Q6'!J32*100</f>
        <v>23.577868586625154</v>
      </c>
      <c r="J32" s="113">
        <f>+'Q31'!J32/'Q6'!K32*100</f>
        <v>45.466034755134281</v>
      </c>
      <c r="K32" s="113">
        <f>+'Q31'!K32/'Q6'!L32*100</f>
        <v>35.701650943396224</v>
      </c>
      <c r="L32" s="113">
        <f>+'Q31'!L32/'Q6'!M32*100</f>
        <v>50</v>
      </c>
    </row>
    <row r="33" spans="2:12" s="98" customFormat="1" ht="14" hidden="1" customHeight="1" outlineLevel="1" x14ac:dyDescent="0.35">
      <c r="B33" s="99" t="s">
        <v>312</v>
      </c>
      <c r="C33" s="113">
        <f>+'Q31'!C33/'Q6'!D33*100</f>
        <v>27.348066298342545</v>
      </c>
      <c r="D33" s="113">
        <f>+'Q31'!D33/'Q6'!E33*100</f>
        <v>42.745098039215684</v>
      </c>
      <c r="E33" s="113">
        <f>+'Q31'!E33/'Q6'!F33*100</f>
        <v>23.348783314020856</v>
      </c>
      <c r="F33" s="113">
        <f>+'Q31'!F33/'Q6'!G33*100</f>
        <v>25.262308313155774</v>
      </c>
      <c r="G33" s="113">
        <f>+'Q31'!G33/'Q6'!H33*100</f>
        <v>12.062256809338521</v>
      </c>
      <c r="H33" s="139" t="s">
        <v>100</v>
      </c>
      <c r="I33" s="113">
        <f>+'Q31'!I33/'Q6'!J33*100</f>
        <v>26.023192360163712</v>
      </c>
      <c r="J33" s="113">
        <f>+'Q31'!J33/'Q6'!K33*100</f>
        <v>47.39089184060721</v>
      </c>
      <c r="K33" s="113">
        <f>+'Q31'!K33/'Q6'!L33*100</f>
        <v>27.314211212516298</v>
      </c>
      <c r="L33" s="113">
        <f>+'Q31'!L33/'Q6'!M33*100</f>
        <v>72.222222222222214</v>
      </c>
    </row>
    <row r="34" spans="2:12" s="98" customFormat="1" ht="14" hidden="1" customHeight="1" outlineLevel="1" x14ac:dyDescent="0.35">
      <c r="B34" s="99" t="s">
        <v>313</v>
      </c>
      <c r="C34" s="113">
        <f>+'Q31'!C34/'Q6'!D34*100</f>
        <v>23.639774859287055</v>
      </c>
      <c r="D34" s="113">
        <f>+'Q31'!D34/'Q6'!E34*100</f>
        <v>49.488054607508531</v>
      </c>
      <c r="E34" s="113">
        <f>+'Q31'!E34/'Q6'!F34*100</f>
        <v>49.133293484757914</v>
      </c>
      <c r="F34" s="113">
        <f>+'Q31'!F34/'Q6'!G34*100</f>
        <v>34.945308002302824</v>
      </c>
      <c r="G34" s="113">
        <f>+'Q31'!G34/'Q6'!H34*100</f>
        <v>18.929633300297326</v>
      </c>
      <c r="H34" s="113">
        <f>+'Q31'!H34/'Q6'!I34*100</f>
        <v>12.5</v>
      </c>
      <c r="I34" s="113">
        <f>+'Q31'!I34/'Q6'!J34*100</f>
        <v>40.357190457150473</v>
      </c>
      <c r="J34" s="113">
        <f>+'Q31'!J34/'Q6'!K34*100</f>
        <v>32.774193548387096</v>
      </c>
      <c r="K34" s="113">
        <f>+'Q31'!K34/'Q6'!L34*100</f>
        <v>19.467607440667095</v>
      </c>
      <c r="L34" s="113">
        <f>+'Q31'!L34/'Q6'!M34*100</f>
        <v>20</v>
      </c>
    </row>
    <row r="35" spans="2:12" s="1" customFormat="1" ht="14" customHeight="1" collapsed="1" x14ac:dyDescent="0.3">
      <c r="B35" s="100" t="s">
        <v>57</v>
      </c>
      <c r="C35" s="31">
        <f>+'Q31'!C35/'Q6'!D35*100</f>
        <v>62.698412698412696</v>
      </c>
      <c r="D35" s="31">
        <f>+'Q31'!D35/'Q6'!E35*100</f>
        <v>89.848726114649679</v>
      </c>
      <c r="E35" s="31">
        <f>+'Q31'!E35/'Q6'!F35*100</f>
        <v>83.730569948186528</v>
      </c>
      <c r="F35" s="31">
        <f>+'Q31'!F35/'Q6'!G35*100</f>
        <v>62.47288503253796</v>
      </c>
      <c r="G35" s="31">
        <f>+'Q31'!G35/'Q6'!H35*100</f>
        <v>28.985507246376812</v>
      </c>
      <c r="H35" s="137" t="s">
        <v>100</v>
      </c>
      <c r="I35" s="31">
        <f>+'Q31'!I35/'Q6'!J35*100</f>
        <v>94.893617021276597</v>
      </c>
      <c r="J35" s="31">
        <f>+'Q31'!J35/'Q6'!K35*100</f>
        <v>34.920634920634917</v>
      </c>
      <c r="K35" s="31">
        <f>+'Q31'!K35/'Q6'!L35*100</f>
        <v>28.037383177570092</v>
      </c>
      <c r="L35" s="31">
        <f>+'Q31'!L35/'Q6'!M35*100</f>
        <v>80</v>
      </c>
    </row>
    <row r="36" spans="2:12" s="1" customFormat="1" ht="14" customHeight="1" x14ac:dyDescent="0.3">
      <c r="B36" s="100" t="s">
        <v>58</v>
      </c>
      <c r="C36" s="31">
        <f>+'Q31'!C36/'Q6'!D36*100</f>
        <v>54.562737642585546</v>
      </c>
      <c r="D36" s="31">
        <f>+'Q31'!D36/'Q6'!E36*100</f>
        <v>73.415213946117277</v>
      </c>
      <c r="E36" s="31">
        <f>+'Q31'!E36/'Q6'!F36*100</f>
        <v>66.437515344954576</v>
      </c>
      <c r="F36" s="31">
        <f>+'Q31'!F36/'Q6'!G36*100</f>
        <v>53.418069391961524</v>
      </c>
      <c r="G36" s="31">
        <f>+'Q31'!G36/'Q6'!H36*100</f>
        <v>53.431372549019606</v>
      </c>
      <c r="H36" s="31">
        <f>+'Q31'!H36/'Q6'!I36*100</f>
        <v>40.652818991097924</v>
      </c>
      <c r="I36" s="31">
        <f>+'Q31'!I36/'Q6'!J36*100</f>
        <v>44.198623402163221</v>
      </c>
      <c r="J36" s="31">
        <f>+'Q31'!J36/'Q6'!K36*100</f>
        <v>63.442150744119061</v>
      </c>
      <c r="K36" s="31">
        <f>+'Q31'!K36/'Q6'!L36*100</f>
        <v>56.471149260848833</v>
      </c>
      <c r="L36" s="31">
        <f>+'Q31'!L36/'Q6'!M36*100</f>
        <v>36.666666666666664</v>
      </c>
    </row>
    <row r="37" spans="2:12" s="1" customFormat="1" ht="14" customHeight="1" x14ac:dyDescent="0.3">
      <c r="B37" s="102" t="s">
        <v>49</v>
      </c>
      <c r="C37" s="31">
        <f>+'Q31'!C37/'Q6'!D37*100</f>
        <v>17.60154738878143</v>
      </c>
      <c r="D37" s="31">
        <f>+'Q31'!D37/'Q6'!E37*100</f>
        <v>38.257433195333086</v>
      </c>
      <c r="E37" s="31">
        <f>+'Q31'!E37/'Q6'!F37*100</f>
        <v>34.223602484472046</v>
      </c>
      <c r="F37" s="31">
        <f>+'Q31'!F37/'Q6'!G37*100</f>
        <v>24.36044018865228</v>
      </c>
      <c r="G37" s="31">
        <f>+'Q31'!G37/'Q6'!H37*100</f>
        <v>15.361670395227442</v>
      </c>
      <c r="H37" s="31">
        <f>+'Q31'!H37/'Q6'!I37*100</f>
        <v>15.883668903803134</v>
      </c>
      <c r="I37" s="31">
        <f>+'Q31'!I37/'Q6'!J37*100</f>
        <v>20.756853992471434</v>
      </c>
      <c r="J37" s="31">
        <f>+'Q31'!J37/'Q6'!K37*100</f>
        <v>38.195071603664047</v>
      </c>
      <c r="K37" s="31">
        <f>+'Q31'!K37/'Q6'!L37*100</f>
        <v>17.735676786121889</v>
      </c>
      <c r="L37" s="31">
        <f>+'Q31'!L37/'Q6'!M37*100</f>
        <v>50</v>
      </c>
    </row>
    <row r="38" spans="2:12" s="1" customFormat="1" ht="14" customHeight="1" x14ac:dyDescent="0.3">
      <c r="B38" s="100" t="s">
        <v>50</v>
      </c>
      <c r="C38" s="31">
        <f>+'Q31'!C38/'Q6'!D38*100</f>
        <v>29.390858376822028</v>
      </c>
      <c r="D38" s="31">
        <f>+'Q31'!D38/'Q6'!E38*100</f>
        <v>49.218797128551607</v>
      </c>
      <c r="E38" s="31">
        <f>+'Q31'!E38/'Q6'!F38*100</f>
        <v>46.16760613183019</v>
      </c>
      <c r="F38" s="31">
        <f>+'Q31'!F38/'Q6'!G38*100</f>
        <v>31.990147913714793</v>
      </c>
      <c r="G38" s="31">
        <f>+'Q31'!G38/'Q6'!H38*100</f>
        <v>50.634137303779561</v>
      </c>
      <c r="H38" s="31">
        <f>+'Q31'!H38/'Q6'!I38*100</f>
        <v>16.53129479216436</v>
      </c>
      <c r="I38" s="31">
        <f>+'Q31'!I38/'Q6'!J38*100</f>
        <v>31.016286052224544</v>
      </c>
      <c r="J38" s="31">
        <f>+'Q31'!J38/'Q6'!K38*100</f>
        <v>25.58628497493126</v>
      </c>
      <c r="K38" s="31">
        <f>+'Q31'!K38/'Q6'!L38*100</f>
        <v>29.664157363600346</v>
      </c>
      <c r="L38" s="31">
        <f>+'Q31'!L38/'Q6'!M38*100</f>
        <v>61.563517915309454</v>
      </c>
    </row>
    <row r="39" spans="2:12" s="1" customFormat="1" ht="14" hidden="1" customHeight="1" outlineLevel="1" x14ac:dyDescent="0.3">
      <c r="B39" s="99" t="s">
        <v>314</v>
      </c>
      <c r="C39" s="113">
        <f>+'Q31'!C39/'Q6'!D39*100</f>
        <v>27.640733712839978</v>
      </c>
      <c r="D39" s="113">
        <f>+'Q31'!D39/'Q6'!E39*100</f>
        <v>43.855421686746986</v>
      </c>
      <c r="E39" s="113">
        <f>+'Q31'!E39/'Q6'!F39*100</f>
        <v>43.583384996900186</v>
      </c>
      <c r="F39" s="113">
        <f>+'Q31'!F39/'Q6'!G39*100</f>
        <v>30.509387503847336</v>
      </c>
      <c r="G39" s="113">
        <f>+'Q31'!G39/'Q6'!H39*100</f>
        <v>36.120463898241681</v>
      </c>
      <c r="H39" s="113">
        <f>+'Q31'!H39/'Q6'!I39*100</f>
        <v>4.8076923076923084</v>
      </c>
      <c r="I39" s="113">
        <f>+'Q31'!I39/'Q6'!J39*100</f>
        <v>23.067149237640535</v>
      </c>
      <c r="J39" s="113">
        <f>+'Q31'!J39/'Q6'!K39*100</f>
        <v>11.371841155234657</v>
      </c>
      <c r="K39" s="113">
        <f>+'Q31'!K39/'Q6'!L39*100</f>
        <v>14.995206136145733</v>
      </c>
      <c r="L39" s="113">
        <f>+'Q31'!L39/'Q6'!M39*100</f>
        <v>40</v>
      </c>
    </row>
    <row r="40" spans="2:12" s="1" customFormat="1" ht="14" hidden="1" customHeight="1" outlineLevel="1" x14ac:dyDescent="0.3">
      <c r="B40" s="99" t="s">
        <v>315</v>
      </c>
      <c r="C40" s="113">
        <f>+'Q31'!C40/'Q6'!D40*100</f>
        <v>29.030940467680999</v>
      </c>
      <c r="D40" s="113">
        <f>+'Q31'!D40/'Q6'!E40*100</f>
        <v>56.322828769875436</v>
      </c>
      <c r="E40" s="113">
        <f>+'Q31'!E40/'Q6'!F40*100</f>
        <v>45.231696014828543</v>
      </c>
      <c r="F40" s="113">
        <f>+'Q31'!F40/'Q6'!G40*100</f>
        <v>30.298919997952602</v>
      </c>
      <c r="G40" s="113">
        <f>+'Q31'!G40/'Q6'!H40*100</f>
        <v>30.426375019812969</v>
      </c>
      <c r="H40" s="113">
        <f>+'Q31'!H40/'Q6'!I40*100</f>
        <v>20.784313725490197</v>
      </c>
      <c r="I40" s="113">
        <f>+'Q31'!I40/'Q6'!J40*100</f>
        <v>28.809568656997552</v>
      </c>
      <c r="J40" s="113">
        <f>+'Q31'!J40/'Q6'!K40*100</f>
        <v>31.202107279693486</v>
      </c>
      <c r="K40" s="113">
        <f>+'Q31'!K40/'Q6'!L40*100</f>
        <v>28.151167915381226</v>
      </c>
      <c r="L40" s="113">
        <f>+'Q31'!L40/'Q6'!M40*100</f>
        <v>69.339622641509436</v>
      </c>
    </row>
    <row r="41" spans="2:12" s="1" customFormat="1" ht="14" hidden="1" customHeight="1" outlineLevel="1" x14ac:dyDescent="0.3">
      <c r="B41" s="99" t="s">
        <v>316</v>
      </c>
      <c r="C41" s="113">
        <f>+'Q31'!C41/'Q6'!D41*100</f>
        <v>30.367734282325031</v>
      </c>
      <c r="D41" s="113">
        <f>+'Q31'!D41/'Q6'!E41*100</f>
        <v>41.137493097736055</v>
      </c>
      <c r="E41" s="113">
        <f>+'Q31'!E41/'Q6'!F41*100</f>
        <v>47.67753255148213</v>
      </c>
      <c r="F41" s="113">
        <f>+'Q31'!F41/'Q6'!G41*100</f>
        <v>35.629291593807309</v>
      </c>
      <c r="G41" s="113">
        <f>+'Q31'!G41/'Q6'!H41*100</f>
        <v>54.693701952870924</v>
      </c>
      <c r="H41" s="113">
        <f>+'Q31'!H41/'Q6'!I41*100</f>
        <v>10.644257703081232</v>
      </c>
      <c r="I41" s="113">
        <f>+'Q31'!I41/'Q6'!J41*100</f>
        <v>43.533895997821944</v>
      </c>
      <c r="J41" s="113">
        <f>+'Q31'!J41/'Q6'!K41*100</f>
        <v>15.374507227332456</v>
      </c>
      <c r="K41" s="113">
        <f>+'Q31'!K41/'Q6'!L41*100</f>
        <v>34.984646878198568</v>
      </c>
      <c r="L41" s="113">
        <f>+'Q31'!L41/'Q6'!M41*100</f>
        <v>44.444444444444443</v>
      </c>
    </row>
    <row r="42" spans="2:12" ht="14" customHeight="1" collapsed="1" x14ac:dyDescent="0.2">
      <c r="B42" s="10" t="s">
        <v>51</v>
      </c>
      <c r="C42" s="31">
        <f>+'Q31'!C42/'Q6'!D42*100</f>
        <v>29.762668377164847</v>
      </c>
      <c r="D42" s="31">
        <f>+'Q31'!D42/'Q6'!E42*100</f>
        <v>70.164281928987819</v>
      </c>
      <c r="E42" s="31">
        <f>+'Q31'!E42/'Q6'!F42*100</f>
        <v>63.071750862602848</v>
      </c>
      <c r="F42" s="31">
        <f>+'Q31'!F42/'Q6'!G42*100</f>
        <v>54.985877440746656</v>
      </c>
      <c r="G42" s="31">
        <f>+'Q31'!G42/'Q6'!H42*100</f>
        <v>62.619888944977284</v>
      </c>
      <c r="H42" s="31">
        <f>+'Q31'!H42/'Q6'!I42*100</f>
        <v>4.375</v>
      </c>
      <c r="I42" s="31">
        <f>+'Q31'!I42/'Q6'!J42*100</f>
        <v>56.050844506355567</v>
      </c>
      <c r="J42" s="31">
        <f>+'Q31'!J42/'Q6'!K42*100</f>
        <v>40.892919125303713</v>
      </c>
      <c r="K42" s="31">
        <f>+'Q31'!K42/'Q6'!L42*100</f>
        <v>34.050681268305105</v>
      </c>
      <c r="L42" s="31">
        <f>+'Q31'!L42/'Q6'!M42*100</f>
        <v>36.170212765957451</v>
      </c>
    </row>
    <row r="43" spans="2:12" ht="14" customHeight="1" x14ac:dyDescent="0.2">
      <c r="B43" s="10" t="s">
        <v>52</v>
      </c>
      <c r="C43" s="31">
        <f>+'Q31'!C43/'Q6'!D43*100</f>
        <v>20.088192062714356</v>
      </c>
      <c r="D43" s="31">
        <f>+'Q31'!D43/'Q6'!E43*100</f>
        <v>31.797020484171323</v>
      </c>
      <c r="E43" s="31">
        <f>+'Q31'!E43/'Q6'!F43*100</f>
        <v>32.287622301599626</v>
      </c>
      <c r="F43" s="31">
        <f>+'Q31'!F43/'Q6'!G43*100</f>
        <v>26.842959556337075</v>
      </c>
      <c r="G43" s="31">
        <f>+'Q31'!G43/'Q6'!H43*100</f>
        <v>23.375700212478272</v>
      </c>
      <c r="H43" s="31">
        <f>+'Q31'!H43/'Q6'!I43*100</f>
        <v>24.178712220762154</v>
      </c>
      <c r="I43" s="31">
        <f>+'Q31'!I43/'Q6'!J43*100</f>
        <v>19.705149501661129</v>
      </c>
      <c r="J43" s="31">
        <f>+'Q31'!J43/'Q6'!K43*100</f>
        <v>30.818181818181817</v>
      </c>
      <c r="K43" s="31">
        <f>+'Q31'!K43/'Q6'!L43*100</f>
        <v>19.652461729416633</v>
      </c>
      <c r="L43" s="31">
        <f>+'Q31'!L43/'Q6'!M43*100</f>
        <v>25</v>
      </c>
    </row>
    <row r="44" spans="2:12" ht="14" customHeight="1" x14ac:dyDescent="0.2">
      <c r="B44" s="10" t="s">
        <v>61</v>
      </c>
      <c r="C44" s="31">
        <f>+'Q31'!C44/'Q6'!D44*100</f>
        <v>43.428212641272502</v>
      </c>
      <c r="D44" s="31">
        <f>+'Q31'!D44/'Q6'!E44*100</f>
        <v>49.297903841658226</v>
      </c>
      <c r="E44" s="31">
        <f>+'Q31'!E44/'Q6'!F44*100</f>
        <v>41.629162916291627</v>
      </c>
      <c r="F44" s="31">
        <f>+'Q31'!F44/'Q6'!G44*100</f>
        <v>34.26758829656282</v>
      </c>
      <c r="G44" s="31">
        <f>+'Q31'!G44/'Q6'!H44*100</f>
        <v>21.069382558879695</v>
      </c>
      <c r="H44" s="137" t="s">
        <v>100</v>
      </c>
      <c r="I44" s="31">
        <f>+'Q31'!I44/'Q6'!J44*100</f>
        <v>25.792811839323466</v>
      </c>
      <c r="J44" s="31">
        <f>+'Q31'!J44/'Q6'!K44*100</f>
        <v>44.488188976377948</v>
      </c>
      <c r="K44" s="31">
        <f>+'Q31'!K44/'Q6'!L44*100</f>
        <v>26.499739175795511</v>
      </c>
      <c r="L44" s="31">
        <f>+'Q31'!L44/'Q6'!M44*100</f>
        <v>24.878048780487806</v>
      </c>
    </row>
    <row r="45" spans="2:12" ht="14" customHeight="1" x14ac:dyDescent="0.2">
      <c r="B45" s="10" t="s">
        <v>60</v>
      </c>
      <c r="C45" s="31">
        <f>+'Q31'!C45/'Q6'!D45*100</f>
        <v>62.793068297655452</v>
      </c>
      <c r="D45" s="31">
        <f>+'Q31'!D45/'Q6'!E45*100</f>
        <v>59.213155063777464</v>
      </c>
      <c r="E45" s="31">
        <f>+'Q31'!E45/'Q6'!F45*100</f>
        <v>71.285129298255455</v>
      </c>
      <c r="F45" s="31">
        <f>+'Q31'!F45/'Q6'!G45*100</f>
        <v>72.427565886397119</v>
      </c>
      <c r="G45" s="31">
        <f>+'Q31'!G45/'Q6'!H45*100</f>
        <v>36.075949367088604</v>
      </c>
      <c r="H45" s="31">
        <f>+'Q31'!H45/'Q6'!I45*100</f>
        <v>33.333333333333329</v>
      </c>
      <c r="I45" s="31">
        <f>+'Q31'!I45/'Q6'!J45*100</f>
        <v>40.476190476190474</v>
      </c>
      <c r="J45" s="31">
        <f>+'Q31'!J45/'Q6'!K45*100</f>
        <v>28.440366972477065</v>
      </c>
      <c r="K45" s="31">
        <f>+'Q31'!K45/'Q6'!L45*100</f>
        <v>36.51389932381668</v>
      </c>
      <c r="L45" s="31">
        <f>+'Q31'!L45/'Q6'!M45*100</f>
        <v>64.0625</v>
      </c>
    </row>
    <row r="46" spans="2:12" ht="14" customHeight="1" x14ac:dyDescent="0.2">
      <c r="B46" s="10" t="s">
        <v>59</v>
      </c>
      <c r="C46" s="31">
        <f>+'Q31'!C46/'Q6'!D46*100</f>
        <v>16.73758865248227</v>
      </c>
      <c r="D46" s="31">
        <f>+'Q31'!D46/'Q6'!E46*100</f>
        <v>32.498157700810609</v>
      </c>
      <c r="E46" s="31">
        <f>+'Q31'!E46/'Q6'!F46*100</f>
        <v>22.240110395584175</v>
      </c>
      <c r="F46" s="31">
        <f>+'Q31'!F46/'Q6'!G46*100</f>
        <v>16.623563218390807</v>
      </c>
      <c r="G46" s="31">
        <f>+'Q31'!G46/'Q6'!H46*100</f>
        <v>13.746958637469586</v>
      </c>
      <c r="H46" s="31">
        <f>+'Q31'!H46/'Q6'!I46*100</f>
        <v>4.1284403669724776</v>
      </c>
      <c r="I46" s="31">
        <f>+'Q31'!I46/'Q6'!J46*100</f>
        <v>9.6846846846846848</v>
      </c>
      <c r="J46" s="31">
        <f>+'Q31'!J46/'Q6'!K46*100</f>
        <v>9.8412698412698418</v>
      </c>
      <c r="K46" s="31">
        <f>+'Q31'!K46/'Q6'!L46*100</f>
        <v>6.0277891295463837</v>
      </c>
      <c r="L46" s="31">
        <f>+'Q31'!L46/'Q6'!M46*100</f>
        <v>50</v>
      </c>
    </row>
    <row r="47" spans="2:12" ht="14" customHeight="1" x14ac:dyDescent="0.2">
      <c r="B47" s="10" t="s">
        <v>62</v>
      </c>
      <c r="C47" s="31">
        <f>+'Q31'!C47/'Q6'!D47*100</f>
        <v>35.29117094552285</v>
      </c>
      <c r="D47" s="31">
        <f>+'Q31'!D47/'Q6'!E47*100</f>
        <v>41.242082842889971</v>
      </c>
      <c r="E47" s="31">
        <f>+'Q31'!E47/'Q6'!F47*100</f>
        <v>38.167938931297712</v>
      </c>
      <c r="F47" s="31">
        <f>+'Q31'!F47/'Q6'!G47*100</f>
        <v>37.570641676800918</v>
      </c>
      <c r="G47" s="31">
        <f>+'Q31'!G47/'Q6'!H47*100</f>
        <v>34.296296296296298</v>
      </c>
      <c r="H47" s="31">
        <f>+'Q31'!H47/'Q6'!I47*100</f>
        <v>26.258992805755394</v>
      </c>
      <c r="I47" s="31">
        <f>+'Q31'!I47/'Q6'!J47*100</f>
        <v>24.867323730098558</v>
      </c>
      <c r="J47" s="31">
        <f>+'Q31'!J47/'Q6'!K47*100</f>
        <v>22.013034033309197</v>
      </c>
      <c r="K47" s="31">
        <f>+'Q31'!K47/'Q6'!L47*100</f>
        <v>20.752621838371375</v>
      </c>
      <c r="L47" s="31">
        <f>+'Q31'!L47/'Q6'!M47*100</f>
        <v>32.901134521880067</v>
      </c>
    </row>
    <row r="48" spans="2:12" ht="14" customHeight="1" x14ac:dyDescent="0.2">
      <c r="B48" s="10" t="s">
        <v>63</v>
      </c>
      <c r="C48" s="31">
        <f>+'Q31'!C48/'Q6'!D48*100</f>
        <v>31.003039513677809</v>
      </c>
      <c r="D48" s="31">
        <f>+'Q31'!D48/'Q6'!E48*100</f>
        <v>52.759308510638306</v>
      </c>
      <c r="E48" s="31">
        <f>+'Q31'!E48/'Q6'!F48*100</f>
        <v>42.559266883591206</v>
      </c>
      <c r="F48" s="31">
        <f>+'Q31'!F48/'Q6'!G48*100</f>
        <v>46.295609152752007</v>
      </c>
      <c r="G48" s="31">
        <f>+'Q31'!G48/'Q6'!H48*100</f>
        <v>16.505676351741389</v>
      </c>
      <c r="H48" s="31">
        <f>+'Q31'!H48/'Q6'!I48*100</f>
        <v>8.8422818791946316</v>
      </c>
      <c r="I48" s="31">
        <f>+'Q31'!I48/'Q6'!J48*100</f>
        <v>25.368589743589741</v>
      </c>
      <c r="J48" s="31">
        <f>+'Q31'!J48/'Q6'!K48*100</f>
        <v>18.807339449541285</v>
      </c>
      <c r="K48" s="31">
        <f>+'Q31'!K48/'Q6'!L48*100</f>
        <v>22.961630130662925</v>
      </c>
      <c r="L48" s="31">
        <f>+'Q31'!L48/'Q6'!M48*100</f>
        <v>18.095238095238095</v>
      </c>
    </row>
    <row r="49" spans="2:12" ht="14" customHeight="1" x14ac:dyDescent="0.2">
      <c r="B49" s="10" t="s">
        <v>69</v>
      </c>
      <c r="C49" s="31">
        <f>+'Q31'!C49/'Q6'!D49*100</f>
        <v>50</v>
      </c>
      <c r="D49" s="31">
        <f>+'Q31'!D49/'Q6'!E49*100</f>
        <v>68.483412322274887</v>
      </c>
      <c r="E49" s="31">
        <f>+'Q31'!E49/'Q6'!F49*100</f>
        <v>43.80952380952381</v>
      </c>
      <c r="F49" s="31">
        <f>+'Q31'!F49/'Q6'!G49*100</f>
        <v>27.329624478442284</v>
      </c>
      <c r="G49" s="31">
        <f>+'Q31'!G49/'Q6'!H49*100</f>
        <v>22.41405653170359</v>
      </c>
      <c r="H49" s="31">
        <f>+'Q31'!H49/'Q6'!I49*100</f>
        <v>13.888888888888889</v>
      </c>
      <c r="I49" s="31">
        <f>+'Q31'!I49/'Q6'!J49*100</f>
        <v>9.0909090909090917</v>
      </c>
      <c r="J49" s="31">
        <f>+'Q31'!J49/'Q6'!K49*100</f>
        <v>20.176405733186328</v>
      </c>
      <c r="K49" s="31">
        <f>+'Q31'!K49/'Q6'!L49*100</f>
        <v>11.929460580912863</v>
      </c>
      <c r="L49" s="31">
        <f>+'Q31'!L49/'Q6'!M49*100</f>
        <v>84.615384615384613</v>
      </c>
    </row>
    <row r="50" spans="2:12" ht="14" customHeight="1" x14ac:dyDescent="0.2">
      <c r="B50" s="10" t="s">
        <v>64</v>
      </c>
      <c r="C50" s="31">
        <f>+'Q31'!C50/'Q6'!D50*100</f>
        <v>32.599795291709313</v>
      </c>
      <c r="D50" s="31">
        <f>+'Q31'!D50/'Q6'!E50*100</f>
        <v>30.352252691600707</v>
      </c>
      <c r="E50" s="31">
        <f>+'Q31'!E50/'Q6'!F50*100</f>
        <v>30.013831258644537</v>
      </c>
      <c r="F50" s="31">
        <f>+'Q31'!F50/'Q6'!G50*100</f>
        <v>30.048378426805233</v>
      </c>
      <c r="G50" s="31">
        <f>+'Q31'!G50/'Q6'!H50*100</f>
        <v>19.113550021105951</v>
      </c>
      <c r="H50" s="31">
        <f>+'Q31'!H50/'Q6'!I50*100</f>
        <v>20.37037037037037</v>
      </c>
      <c r="I50" s="31">
        <f>+'Q31'!I50/'Q6'!J50*100</f>
        <v>28.426395939086298</v>
      </c>
      <c r="J50" s="31">
        <f>+'Q31'!J50/'Q6'!K50*100</f>
        <v>18.203309692671397</v>
      </c>
      <c r="K50" s="31">
        <f>+'Q31'!K50/'Q6'!L50*100</f>
        <v>21.683408382403879</v>
      </c>
      <c r="L50" s="31">
        <f>+'Q31'!L50/'Q6'!M50*100</f>
        <v>40.851063829787229</v>
      </c>
    </row>
    <row r="51" spans="2:12" ht="14" customHeight="1" x14ac:dyDescent="0.2">
      <c r="B51" s="10" t="s">
        <v>65</v>
      </c>
      <c r="C51" s="31">
        <f>+'Q31'!C51/'Q6'!D51*100</f>
        <v>33.680727874276265</v>
      </c>
      <c r="D51" s="31">
        <f>+'Q31'!D51/'Q6'!E51*100</f>
        <v>35.578585994166389</v>
      </c>
      <c r="E51" s="31">
        <f>+'Q31'!E51/'Q6'!F51*100</f>
        <v>29.138321995464857</v>
      </c>
      <c r="F51" s="31">
        <f>+'Q31'!F51/'Q6'!G51*100</f>
        <v>36.581363683971652</v>
      </c>
      <c r="G51" s="31">
        <f>+'Q31'!G51/'Q6'!H51*100</f>
        <v>28.55118261036101</v>
      </c>
      <c r="H51" s="31">
        <f>+'Q31'!H51/'Q6'!I51*100</f>
        <v>15.957446808510639</v>
      </c>
      <c r="I51" s="31">
        <f>+'Q31'!I51/'Q6'!J51*100</f>
        <v>22.412241224122411</v>
      </c>
      <c r="J51" s="31">
        <f>+'Q31'!J51/'Q6'!K51*100</f>
        <v>20.879864636209813</v>
      </c>
      <c r="K51" s="31">
        <f>+'Q31'!K51/'Q6'!L51*100</f>
        <v>24.464504283965731</v>
      </c>
      <c r="L51" s="31">
        <f>+'Q31'!L51/'Q6'!M51*100</f>
        <v>28.971962616822427</v>
      </c>
    </row>
    <row r="52" spans="2:12" ht="14" customHeight="1" x14ac:dyDescent="0.2">
      <c r="B52" s="10" t="s">
        <v>66</v>
      </c>
      <c r="C52" s="31">
        <f>+'Q31'!C52/'Q6'!D52*100</f>
        <v>20.152314001171646</v>
      </c>
      <c r="D52" s="31">
        <f>+'Q31'!D52/'Q6'!E52*100</f>
        <v>20.191518467852259</v>
      </c>
      <c r="E52" s="31">
        <f>+'Q31'!E52/'Q6'!F52*100</f>
        <v>19.822798201533985</v>
      </c>
      <c r="F52" s="31">
        <f>+'Q31'!F52/'Q6'!G52*100</f>
        <v>23.263355521420038</v>
      </c>
      <c r="G52" s="31">
        <f>+'Q31'!G52/'Q6'!H52*100</f>
        <v>21.62863070539419</v>
      </c>
      <c r="H52" s="31">
        <f>+'Q31'!H52/'Q6'!I52*100</f>
        <v>23.454157782515992</v>
      </c>
      <c r="I52" s="31">
        <f>+'Q31'!I52/'Q6'!J52*100</f>
        <v>20.547945205479451</v>
      </c>
      <c r="J52" s="31">
        <f>+'Q31'!J52/'Q6'!K52*100</f>
        <v>12.433011789924974</v>
      </c>
      <c r="K52" s="31">
        <f>+'Q31'!K52/'Q6'!L52*100</f>
        <v>12.098692033293698</v>
      </c>
      <c r="L52" s="31">
        <f>+'Q31'!L52/'Q6'!M52*100</f>
        <v>10.204081632653061</v>
      </c>
    </row>
    <row r="53" spans="2:12" ht="14" customHeight="1" x14ac:dyDescent="0.2">
      <c r="B53" s="10" t="s">
        <v>67</v>
      </c>
      <c r="C53" s="31">
        <f>+'Q31'!C53/'Q6'!D53*100</f>
        <v>23.05439330543933</v>
      </c>
      <c r="D53" s="31">
        <f>+'Q31'!D53/'Q6'!E53*100</f>
        <v>28.750398978614744</v>
      </c>
      <c r="E53" s="31">
        <f>+'Q31'!E53/'Q6'!F53*100</f>
        <v>32.106918238993707</v>
      </c>
      <c r="F53" s="31">
        <f>+'Q31'!F53/'Q6'!G53*100</f>
        <v>23.988982095905847</v>
      </c>
      <c r="G53" s="31">
        <f>+'Q31'!G53/'Q6'!H53*100</f>
        <v>19.50130443507927</v>
      </c>
      <c r="H53" s="31">
        <f>+'Q31'!H53/'Q6'!I53*100</f>
        <v>23.340471092077088</v>
      </c>
      <c r="I53" s="31">
        <f>+'Q31'!I53/'Q6'!J53*100</f>
        <v>13.465952563121652</v>
      </c>
      <c r="J53" s="31">
        <f>+'Q31'!J53/'Q6'!K53*100</f>
        <v>15.099925980754996</v>
      </c>
      <c r="K53" s="31">
        <f>+'Q31'!K53/'Q6'!L53*100</f>
        <v>20.563237346188</v>
      </c>
      <c r="L53" s="31">
        <f>+'Q31'!L53/'Q6'!M53*100</f>
        <v>31.578947368421051</v>
      </c>
    </row>
    <row r="54" spans="2:12" ht="14" customHeight="1" x14ac:dyDescent="0.2">
      <c r="B54" s="86" t="s">
        <v>68</v>
      </c>
      <c r="C54" s="138" t="s">
        <v>100</v>
      </c>
      <c r="D54" s="138" t="s">
        <v>100</v>
      </c>
      <c r="E54" s="51">
        <f>+'Q31'!E54/'Q6'!F54*100</f>
        <v>16.666666666666664</v>
      </c>
      <c r="F54" s="51">
        <f>+'Q31'!F54/'Q6'!G54*100</f>
        <v>8.3333333333333321</v>
      </c>
      <c r="G54" s="51">
        <f>+'Q31'!G54/'Q6'!H54*100</f>
        <v>7.6923076923076925</v>
      </c>
      <c r="H54" s="138" t="s">
        <v>100</v>
      </c>
      <c r="I54" s="138" t="s">
        <v>100</v>
      </c>
      <c r="J54" s="51">
        <f>+'Q31'!J54/'Q6'!K54*100</f>
        <v>8.3333333333333321</v>
      </c>
      <c r="K54" s="51">
        <f>+'Q31'!K54/'Q6'!L54*100</f>
        <v>15.384615384615385</v>
      </c>
      <c r="L54" s="138" t="s">
        <v>100</v>
      </c>
    </row>
    <row r="55" spans="2:12" ht="5.25" customHeight="1" x14ac:dyDescent="0.2"/>
    <row r="56" spans="2:12" s="22" customFormat="1" x14ac:dyDescent="0.2">
      <c r="B56" s="189" t="s">
        <v>246</v>
      </c>
      <c r="C56" s="189"/>
      <c r="D56" s="189"/>
      <c r="E56" s="189"/>
      <c r="F56" s="189"/>
    </row>
  </sheetData>
  <mergeCells count="13">
    <mergeCell ref="B56:F56"/>
    <mergeCell ref="B2:L2"/>
    <mergeCell ref="B3:L3"/>
    <mergeCell ref="C5:C6"/>
    <mergeCell ref="D5:D6"/>
    <mergeCell ref="E5:E6"/>
    <mergeCell ref="F5:F6"/>
    <mergeCell ref="G5:G6"/>
    <mergeCell ref="H5:H6"/>
    <mergeCell ref="I5:I6"/>
    <mergeCell ref="J5:J6"/>
    <mergeCell ref="K5:K6"/>
    <mergeCell ref="L5:L6"/>
  </mergeCells>
  <printOptions horizontalCentered="1"/>
  <pageMargins left="0" right="0" top="0.98425196850393704" bottom="0.19685039370078741" header="0.51181102362204722" footer="0.51181102362204722"/>
  <pageSetup paperSize="9" scale="9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54"/>
  <sheetViews>
    <sheetView workbookViewId="0"/>
  </sheetViews>
  <sheetFormatPr defaultColWidth="9.1796875" defaultRowHeight="10.5" outlineLevelRow="1" x14ac:dyDescent="0.25"/>
  <cols>
    <col min="1" max="1" width="3.54296875" style="10" customWidth="1"/>
    <col min="2" max="2" width="55.453125" style="10" customWidth="1"/>
    <col min="3" max="3" width="10.1796875" style="130" customWidth="1"/>
    <col min="4" max="4" width="9.81640625" style="11" customWidth="1"/>
    <col min="5" max="5" width="10" style="11" customWidth="1"/>
    <col min="6" max="6" width="9.81640625" style="11" customWidth="1"/>
    <col min="7" max="7" width="10" style="11" customWidth="1"/>
    <col min="8" max="8" width="11.453125" style="10" customWidth="1"/>
    <col min="9" max="22" width="9.1796875" style="10"/>
    <col min="23" max="23" width="51.1796875" style="10" customWidth="1"/>
    <col min="24" max="31" width="9.81640625" style="10" customWidth="1"/>
    <col min="32" max="278" width="9.1796875" style="10"/>
    <col min="279" max="279" width="51.1796875" style="10" customWidth="1"/>
    <col min="280" max="287" width="9.81640625" style="10" customWidth="1"/>
    <col min="288" max="534" width="9.1796875" style="10"/>
    <col min="535" max="535" width="51.1796875" style="10" customWidth="1"/>
    <col min="536" max="543" width="9.81640625" style="10" customWidth="1"/>
    <col min="544" max="790" width="9.1796875" style="10"/>
    <col min="791" max="791" width="51.1796875" style="10" customWidth="1"/>
    <col min="792" max="799" width="9.81640625" style="10" customWidth="1"/>
    <col min="800" max="1046" width="9.1796875" style="10"/>
    <col min="1047" max="1047" width="51.1796875" style="10" customWidth="1"/>
    <col min="1048" max="1055" width="9.81640625" style="10" customWidth="1"/>
    <col min="1056" max="1302" width="9.1796875" style="10"/>
    <col min="1303" max="1303" width="51.1796875" style="10" customWidth="1"/>
    <col min="1304" max="1311" width="9.81640625" style="10" customWidth="1"/>
    <col min="1312" max="1558" width="9.1796875" style="10"/>
    <col min="1559" max="1559" width="51.1796875" style="10" customWidth="1"/>
    <col min="1560" max="1567" width="9.81640625" style="10" customWidth="1"/>
    <col min="1568" max="1814" width="9.1796875" style="10"/>
    <col min="1815" max="1815" width="51.1796875" style="10" customWidth="1"/>
    <col min="1816" max="1823" width="9.81640625" style="10" customWidth="1"/>
    <col min="1824" max="2070" width="9.1796875" style="10"/>
    <col min="2071" max="2071" width="51.1796875" style="10" customWidth="1"/>
    <col min="2072" max="2079" width="9.81640625" style="10" customWidth="1"/>
    <col min="2080" max="2326" width="9.1796875" style="10"/>
    <col min="2327" max="2327" width="51.1796875" style="10" customWidth="1"/>
    <col min="2328" max="2335" width="9.81640625" style="10" customWidth="1"/>
    <col min="2336" max="2582" width="9.1796875" style="10"/>
    <col min="2583" max="2583" width="51.1796875" style="10" customWidth="1"/>
    <col min="2584" max="2591" width="9.81640625" style="10" customWidth="1"/>
    <col min="2592" max="2838" width="9.1796875" style="10"/>
    <col min="2839" max="2839" width="51.1796875" style="10" customWidth="1"/>
    <col min="2840" max="2847" width="9.81640625" style="10" customWidth="1"/>
    <col min="2848" max="3094" width="9.1796875" style="10"/>
    <col min="3095" max="3095" width="51.1796875" style="10" customWidth="1"/>
    <col min="3096" max="3103" width="9.81640625" style="10" customWidth="1"/>
    <col min="3104" max="3350" width="9.1796875" style="10"/>
    <col min="3351" max="3351" width="51.1796875" style="10" customWidth="1"/>
    <col min="3352" max="3359" width="9.81640625" style="10" customWidth="1"/>
    <col min="3360" max="3606" width="9.1796875" style="10"/>
    <col min="3607" max="3607" width="51.1796875" style="10" customWidth="1"/>
    <col min="3608" max="3615" width="9.81640625" style="10" customWidth="1"/>
    <col min="3616" max="3862" width="9.1796875" style="10"/>
    <col min="3863" max="3863" width="51.1796875" style="10" customWidth="1"/>
    <col min="3864" max="3871" width="9.81640625" style="10" customWidth="1"/>
    <col min="3872" max="4118" width="9.1796875" style="10"/>
    <col min="4119" max="4119" width="51.1796875" style="10" customWidth="1"/>
    <col min="4120" max="4127" width="9.81640625" style="10" customWidth="1"/>
    <col min="4128" max="4374" width="9.1796875" style="10"/>
    <col min="4375" max="4375" width="51.1796875" style="10" customWidth="1"/>
    <col min="4376" max="4383" width="9.81640625" style="10" customWidth="1"/>
    <col min="4384" max="4630" width="9.1796875" style="10"/>
    <col min="4631" max="4631" width="51.1796875" style="10" customWidth="1"/>
    <col min="4632" max="4639" width="9.81640625" style="10" customWidth="1"/>
    <col min="4640" max="4886" width="9.1796875" style="10"/>
    <col min="4887" max="4887" width="51.1796875" style="10" customWidth="1"/>
    <col min="4888" max="4895" width="9.81640625" style="10" customWidth="1"/>
    <col min="4896" max="5142" width="9.1796875" style="10"/>
    <col min="5143" max="5143" width="51.1796875" style="10" customWidth="1"/>
    <col min="5144" max="5151" width="9.81640625" style="10" customWidth="1"/>
    <col min="5152" max="5398" width="9.1796875" style="10"/>
    <col min="5399" max="5399" width="51.1796875" style="10" customWidth="1"/>
    <col min="5400" max="5407" width="9.81640625" style="10" customWidth="1"/>
    <col min="5408" max="5654" width="9.1796875" style="10"/>
    <col min="5655" max="5655" width="51.1796875" style="10" customWidth="1"/>
    <col min="5656" max="5663" width="9.81640625" style="10" customWidth="1"/>
    <col min="5664" max="5910" width="9.1796875" style="10"/>
    <col min="5911" max="5911" width="51.1796875" style="10" customWidth="1"/>
    <col min="5912" max="5919" width="9.81640625" style="10" customWidth="1"/>
    <col min="5920" max="6166" width="9.1796875" style="10"/>
    <col min="6167" max="6167" width="51.1796875" style="10" customWidth="1"/>
    <col min="6168" max="6175" width="9.81640625" style="10" customWidth="1"/>
    <col min="6176" max="6422" width="9.1796875" style="10"/>
    <col min="6423" max="6423" width="51.1796875" style="10" customWidth="1"/>
    <col min="6424" max="6431" width="9.81640625" style="10" customWidth="1"/>
    <col min="6432" max="6678" width="9.1796875" style="10"/>
    <col min="6679" max="6679" width="51.1796875" style="10" customWidth="1"/>
    <col min="6680" max="6687" width="9.81640625" style="10" customWidth="1"/>
    <col min="6688" max="6934" width="9.1796875" style="10"/>
    <col min="6935" max="6935" width="51.1796875" style="10" customWidth="1"/>
    <col min="6936" max="6943" width="9.81640625" style="10" customWidth="1"/>
    <col min="6944" max="7190" width="9.1796875" style="10"/>
    <col min="7191" max="7191" width="51.1796875" style="10" customWidth="1"/>
    <col min="7192" max="7199" width="9.81640625" style="10" customWidth="1"/>
    <col min="7200" max="7446" width="9.1796875" style="10"/>
    <col min="7447" max="7447" width="51.1796875" style="10" customWidth="1"/>
    <col min="7448" max="7455" width="9.81640625" style="10" customWidth="1"/>
    <col min="7456" max="7702" width="9.1796875" style="10"/>
    <col min="7703" max="7703" width="51.1796875" style="10" customWidth="1"/>
    <col min="7704" max="7711" width="9.81640625" style="10" customWidth="1"/>
    <col min="7712" max="7958" width="9.1796875" style="10"/>
    <col min="7959" max="7959" width="51.1796875" style="10" customWidth="1"/>
    <col min="7960" max="7967" width="9.81640625" style="10" customWidth="1"/>
    <col min="7968" max="8214" width="9.1796875" style="10"/>
    <col min="8215" max="8215" width="51.1796875" style="10" customWidth="1"/>
    <col min="8216" max="8223" width="9.81640625" style="10" customWidth="1"/>
    <col min="8224" max="8470" width="9.1796875" style="10"/>
    <col min="8471" max="8471" width="51.1796875" style="10" customWidth="1"/>
    <col min="8472" max="8479" width="9.81640625" style="10" customWidth="1"/>
    <col min="8480" max="8726" width="9.1796875" style="10"/>
    <col min="8727" max="8727" width="51.1796875" style="10" customWidth="1"/>
    <col min="8728" max="8735" width="9.81640625" style="10" customWidth="1"/>
    <col min="8736" max="8982" width="9.1796875" style="10"/>
    <col min="8983" max="8983" width="51.1796875" style="10" customWidth="1"/>
    <col min="8984" max="8991" width="9.81640625" style="10" customWidth="1"/>
    <col min="8992" max="9238" width="9.1796875" style="10"/>
    <col min="9239" max="9239" width="51.1796875" style="10" customWidth="1"/>
    <col min="9240" max="9247" width="9.81640625" style="10" customWidth="1"/>
    <col min="9248" max="9494" width="9.1796875" style="10"/>
    <col min="9495" max="9495" width="51.1796875" style="10" customWidth="1"/>
    <col min="9496" max="9503" width="9.81640625" style="10" customWidth="1"/>
    <col min="9504" max="9750" width="9.1796875" style="10"/>
    <col min="9751" max="9751" width="51.1796875" style="10" customWidth="1"/>
    <col min="9752" max="9759" width="9.81640625" style="10" customWidth="1"/>
    <col min="9760" max="10006" width="9.1796875" style="10"/>
    <col min="10007" max="10007" width="51.1796875" style="10" customWidth="1"/>
    <col min="10008" max="10015" width="9.81640625" style="10" customWidth="1"/>
    <col min="10016" max="10262" width="9.1796875" style="10"/>
    <col min="10263" max="10263" width="51.1796875" style="10" customWidth="1"/>
    <col min="10264" max="10271" width="9.81640625" style="10" customWidth="1"/>
    <col min="10272" max="10518" width="9.1796875" style="10"/>
    <col min="10519" max="10519" width="51.1796875" style="10" customWidth="1"/>
    <col min="10520" max="10527" width="9.81640625" style="10" customWidth="1"/>
    <col min="10528" max="10774" width="9.1796875" style="10"/>
    <col min="10775" max="10775" width="51.1796875" style="10" customWidth="1"/>
    <col min="10776" max="10783" width="9.81640625" style="10" customWidth="1"/>
    <col min="10784" max="11030" width="9.1796875" style="10"/>
    <col min="11031" max="11031" width="51.1796875" style="10" customWidth="1"/>
    <col min="11032" max="11039" width="9.81640625" style="10" customWidth="1"/>
    <col min="11040" max="11286" width="9.1796875" style="10"/>
    <col min="11287" max="11287" width="51.1796875" style="10" customWidth="1"/>
    <col min="11288" max="11295" width="9.81640625" style="10" customWidth="1"/>
    <col min="11296" max="11542" width="9.1796875" style="10"/>
    <col min="11543" max="11543" width="51.1796875" style="10" customWidth="1"/>
    <col min="11544" max="11551" width="9.81640625" style="10" customWidth="1"/>
    <col min="11552" max="11798" width="9.1796875" style="10"/>
    <col min="11799" max="11799" width="51.1796875" style="10" customWidth="1"/>
    <col min="11800" max="11807" width="9.81640625" style="10" customWidth="1"/>
    <col min="11808" max="12054" width="9.1796875" style="10"/>
    <col min="12055" max="12055" width="51.1796875" style="10" customWidth="1"/>
    <col min="12056" max="12063" width="9.81640625" style="10" customWidth="1"/>
    <col min="12064" max="12310" width="9.1796875" style="10"/>
    <col min="12311" max="12311" width="51.1796875" style="10" customWidth="1"/>
    <col min="12312" max="12319" width="9.81640625" style="10" customWidth="1"/>
    <col min="12320" max="12566" width="9.1796875" style="10"/>
    <col min="12567" max="12567" width="51.1796875" style="10" customWidth="1"/>
    <col min="12568" max="12575" width="9.81640625" style="10" customWidth="1"/>
    <col min="12576" max="12822" width="9.1796875" style="10"/>
    <col min="12823" max="12823" width="51.1796875" style="10" customWidth="1"/>
    <col min="12824" max="12831" width="9.81640625" style="10" customWidth="1"/>
    <col min="12832" max="13078" width="9.1796875" style="10"/>
    <col min="13079" max="13079" width="51.1796875" style="10" customWidth="1"/>
    <col min="13080" max="13087" width="9.81640625" style="10" customWidth="1"/>
    <col min="13088" max="13334" width="9.1796875" style="10"/>
    <col min="13335" max="13335" width="51.1796875" style="10" customWidth="1"/>
    <col min="13336" max="13343" width="9.81640625" style="10" customWidth="1"/>
    <col min="13344" max="13590" width="9.1796875" style="10"/>
    <col min="13591" max="13591" width="51.1796875" style="10" customWidth="1"/>
    <col min="13592" max="13599" width="9.81640625" style="10" customWidth="1"/>
    <col min="13600" max="13846" width="9.1796875" style="10"/>
    <col min="13847" max="13847" width="51.1796875" style="10" customWidth="1"/>
    <col min="13848" max="13855" width="9.81640625" style="10" customWidth="1"/>
    <col min="13856" max="14102" width="9.1796875" style="10"/>
    <col min="14103" max="14103" width="51.1796875" style="10" customWidth="1"/>
    <col min="14104" max="14111" width="9.81640625" style="10" customWidth="1"/>
    <col min="14112" max="14358" width="9.1796875" style="10"/>
    <col min="14359" max="14359" width="51.1796875" style="10" customWidth="1"/>
    <col min="14360" max="14367" width="9.81640625" style="10" customWidth="1"/>
    <col min="14368" max="14614" width="9.1796875" style="10"/>
    <col min="14615" max="14615" width="51.1796875" style="10" customWidth="1"/>
    <col min="14616" max="14623" width="9.81640625" style="10" customWidth="1"/>
    <col min="14624" max="14870" width="9.1796875" style="10"/>
    <col min="14871" max="14871" width="51.1796875" style="10" customWidth="1"/>
    <col min="14872" max="14879" width="9.81640625" style="10" customWidth="1"/>
    <col min="14880" max="15126" width="9.1796875" style="10"/>
    <col min="15127" max="15127" width="51.1796875" style="10" customWidth="1"/>
    <col min="15128" max="15135" width="9.81640625" style="10" customWidth="1"/>
    <col min="15136" max="15382" width="9.1796875" style="10"/>
    <col min="15383" max="15383" width="51.1796875" style="10" customWidth="1"/>
    <col min="15384" max="15391" width="9.81640625" style="10" customWidth="1"/>
    <col min="15392" max="15638" width="9.1796875" style="10"/>
    <col min="15639" max="15639" width="51.1796875" style="10" customWidth="1"/>
    <col min="15640" max="15647" width="9.81640625" style="10" customWidth="1"/>
    <col min="15648" max="15894" width="9.1796875" style="10"/>
    <col min="15895" max="15895" width="51.1796875" style="10" customWidth="1"/>
    <col min="15896" max="15903" width="9.81640625" style="10" customWidth="1"/>
    <col min="15904" max="16384" width="9.1796875" style="10"/>
  </cols>
  <sheetData>
    <row r="1" spans="2:9" s="1" customFormat="1" ht="17.25" customHeight="1" x14ac:dyDescent="0.3">
      <c r="B1" s="40"/>
      <c r="C1" s="41"/>
      <c r="D1" s="42"/>
      <c r="H1" s="36" t="s">
        <v>215</v>
      </c>
    </row>
    <row r="2" spans="2:9" s="1" customFormat="1" ht="28.5" customHeight="1" x14ac:dyDescent="0.3">
      <c r="B2" s="181" t="s">
        <v>213</v>
      </c>
      <c r="C2" s="181"/>
      <c r="D2" s="181"/>
      <c r="E2" s="181"/>
      <c r="F2" s="181"/>
      <c r="G2" s="181"/>
      <c r="H2" s="181"/>
    </row>
    <row r="3" spans="2:9" s="1" customFormat="1" ht="15.75" customHeight="1" x14ac:dyDescent="0.3">
      <c r="B3" s="182">
        <v>2021</v>
      </c>
      <c r="C3" s="182"/>
      <c r="D3" s="182"/>
      <c r="E3" s="182"/>
      <c r="F3" s="182"/>
      <c r="G3" s="182"/>
      <c r="H3" s="182"/>
    </row>
    <row r="4" spans="2:9" ht="15" customHeight="1" x14ac:dyDescent="0.25">
      <c r="B4" s="10" t="s">
        <v>115</v>
      </c>
      <c r="G4" s="10"/>
      <c r="H4" s="11" t="s">
        <v>227</v>
      </c>
    </row>
    <row r="5" spans="2:9" ht="14.5" customHeight="1" x14ac:dyDescent="0.2">
      <c r="B5" s="37" t="s">
        <v>76</v>
      </c>
      <c r="C5" s="184" t="s">
        <v>0</v>
      </c>
      <c r="D5" s="183" t="s">
        <v>236</v>
      </c>
      <c r="E5" s="183" t="s">
        <v>44</v>
      </c>
      <c r="F5" s="183" t="s">
        <v>45</v>
      </c>
      <c r="G5" s="183" t="s">
        <v>55</v>
      </c>
      <c r="H5" s="183" t="s">
        <v>56</v>
      </c>
    </row>
    <row r="6" spans="2:9" ht="17" customHeight="1" x14ac:dyDescent="0.25">
      <c r="B6" s="43" t="s">
        <v>46</v>
      </c>
      <c r="C6" s="184"/>
      <c r="D6" s="183"/>
      <c r="E6" s="183"/>
      <c r="F6" s="183"/>
      <c r="G6" s="183"/>
      <c r="H6" s="183"/>
    </row>
    <row r="7" spans="2:9" ht="14" customHeight="1" x14ac:dyDescent="0.25">
      <c r="B7" s="40" t="s">
        <v>0</v>
      </c>
      <c r="C7" s="66">
        <v>33995.7469999971</v>
      </c>
      <c r="D7" s="66">
        <v>1889.0200000000032</v>
      </c>
      <c r="E7" s="66">
        <v>5493.6430000000628</v>
      </c>
      <c r="F7" s="66">
        <v>8752.3119999999708</v>
      </c>
      <c r="G7" s="66">
        <v>3440.1359999999654</v>
      </c>
      <c r="H7" s="66">
        <v>14420.636000001796</v>
      </c>
    </row>
    <row r="8" spans="2:9" ht="14" customHeight="1" x14ac:dyDescent="0.2">
      <c r="B8" s="10" t="s">
        <v>53</v>
      </c>
      <c r="C8" s="177">
        <v>242.51599999999948</v>
      </c>
      <c r="D8" s="13">
        <v>64.436000000000007</v>
      </c>
      <c r="E8" s="13">
        <v>85.881999999999934</v>
      </c>
      <c r="F8" s="13">
        <v>59.641000000000034</v>
      </c>
      <c r="G8" s="13">
        <v>26.259000000000047</v>
      </c>
      <c r="H8" s="13">
        <v>6.2979999999999814</v>
      </c>
    </row>
    <row r="9" spans="2:9" ht="14" customHeight="1" x14ac:dyDescent="0.2">
      <c r="B9" s="10" t="s">
        <v>47</v>
      </c>
      <c r="C9" s="177">
        <v>138.2840000000003</v>
      </c>
      <c r="D9" s="13">
        <v>3.6689999999999996</v>
      </c>
      <c r="E9" s="13">
        <v>20.945000000000018</v>
      </c>
      <c r="F9" s="13">
        <v>18.628000000000014</v>
      </c>
      <c r="G9" s="13">
        <v>14.522999999999996</v>
      </c>
      <c r="H9" s="13">
        <v>80.519000000000062</v>
      </c>
    </row>
    <row r="10" spans="2:9" ht="14" customHeight="1" x14ac:dyDescent="0.2">
      <c r="B10" s="10" t="s">
        <v>48</v>
      </c>
      <c r="C10" s="177">
        <f t="shared" ref="C10:H10" si="0">+SUM(C11:C34)</f>
        <v>8009.6089999999967</v>
      </c>
      <c r="D10" s="13">
        <f t="shared" si="0"/>
        <v>177.44300000000004</v>
      </c>
      <c r="E10" s="13">
        <f t="shared" si="0"/>
        <v>1168.2399999999993</v>
      </c>
      <c r="F10" s="13">
        <f t="shared" si="0"/>
        <v>3392.4559999999988</v>
      </c>
      <c r="G10" s="13">
        <f t="shared" si="0"/>
        <v>1172.402</v>
      </c>
      <c r="H10" s="13">
        <f t="shared" si="0"/>
        <v>2099.0679999999948</v>
      </c>
    </row>
    <row r="11" spans="2:9" s="98" customFormat="1" ht="14" hidden="1" customHeight="1" outlineLevel="1" x14ac:dyDescent="0.35">
      <c r="B11" s="99" t="s">
        <v>290</v>
      </c>
      <c r="C11" s="178">
        <v>1218.0770000000139</v>
      </c>
      <c r="D11" s="165">
        <v>23.774999999999995</v>
      </c>
      <c r="E11" s="165">
        <v>141.18099999999953</v>
      </c>
      <c r="F11" s="165">
        <v>821.2840000000042</v>
      </c>
      <c r="G11" s="165">
        <v>108.09300000000015</v>
      </c>
      <c r="H11" s="165">
        <v>123.74399999999905</v>
      </c>
      <c r="I11" s="14"/>
    </row>
    <row r="12" spans="2:9" s="98" customFormat="1" ht="14" hidden="1" customHeight="1" outlineLevel="1" x14ac:dyDescent="0.35">
      <c r="B12" s="99" t="s">
        <v>291</v>
      </c>
      <c r="C12" s="178">
        <v>118.52200000000045</v>
      </c>
      <c r="D12" s="165">
        <v>2.9659999999999975</v>
      </c>
      <c r="E12" s="165">
        <v>24.643999999999995</v>
      </c>
      <c r="F12" s="165">
        <v>26.714999999999996</v>
      </c>
      <c r="G12" s="165">
        <v>17.373000000000026</v>
      </c>
      <c r="H12" s="165">
        <v>46.823999999999913</v>
      </c>
      <c r="I12" s="14"/>
    </row>
    <row r="13" spans="2:9" s="98" customFormat="1" ht="14" hidden="1" customHeight="1" outlineLevel="1" x14ac:dyDescent="0.35">
      <c r="B13" s="99" t="s">
        <v>292</v>
      </c>
      <c r="C13" s="178">
        <v>16.71599999999999</v>
      </c>
      <c r="D13" s="140" t="s">
        <v>100</v>
      </c>
      <c r="E13" s="140" t="s">
        <v>100</v>
      </c>
      <c r="F13" s="140" t="s">
        <v>100</v>
      </c>
      <c r="G13" s="165">
        <v>16.71599999999999</v>
      </c>
      <c r="H13" s="140" t="s">
        <v>100</v>
      </c>
      <c r="I13" s="14"/>
    </row>
    <row r="14" spans="2:9" s="98" customFormat="1" ht="14" hidden="1" customHeight="1" outlineLevel="1" x14ac:dyDescent="0.35">
      <c r="B14" s="99" t="s">
        <v>293</v>
      </c>
      <c r="C14" s="178">
        <v>365.80300000000159</v>
      </c>
      <c r="D14" s="165">
        <v>5.8519999999999985</v>
      </c>
      <c r="E14" s="165">
        <v>50.846000000000039</v>
      </c>
      <c r="F14" s="165">
        <v>191.4599999999997</v>
      </c>
      <c r="G14" s="165">
        <v>30.320000000000022</v>
      </c>
      <c r="H14" s="165">
        <v>87.324999999999747</v>
      </c>
      <c r="I14" s="14"/>
    </row>
    <row r="15" spans="2:9" s="98" customFormat="1" ht="14" hidden="1" customHeight="1" outlineLevel="1" x14ac:dyDescent="0.35">
      <c r="B15" s="99" t="s">
        <v>294</v>
      </c>
      <c r="C15" s="178">
        <v>563.97199999999793</v>
      </c>
      <c r="D15" s="165">
        <v>8.8979999999999961</v>
      </c>
      <c r="E15" s="165">
        <v>84.208999999999918</v>
      </c>
      <c r="F15" s="165">
        <v>352.41200000000038</v>
      </c>
      <c r="G15" s="165">
        <v>76.430999999999997</v>
      </c>
      <c r="H15" s="165">
        <v>42.022000000000027</v>
      </c>
      <c r="I15" s="14"/>
    </row>
    <row r="16" spans="2:9" s="98" customFormat="1" ht="14" hidden="1" customHeight="1" outlineLevel="1" x14ac:dyDescent="0.35">
      <c r="B16" s="99" t="s">
        <v>295</v>
      </c>
      <c r="C16" s="178">
        <v>245.25300000000024</v>
      </c>
      <c r="D16" s="165">
        <v>4.7950000000000008</v>
      </c>
      <c r="E16" s="165">
        <v>26.89899999999993</v>
      </c>
      <c r="F16" s="165">
        <v>96.666000000000139</v>
      </c>
      <c r="G16" s="165">
        <v>46.980999999999995</v>
      </c>
      <c r="H16" s="165">
        <v>69.911999999999694</v>
      </c>
      <c r="I16" s="14"/>
    </row>
    <row r="17" spans="2:9" s="98" customFormat="1" ht="14" hidden="1" customHeight="1" outlineLevel="1" x14ac:dyDescent="0.35">
      <c r="B17" s="99" t="s">
        <v>296</v>
      </c>
      <c r="C17" s="178">
        <v>214.19300000000092</v>
      </c>
      <c r="D17" s="165">
        <v>11.421000000000005</v>
      </c>
      <c r="E17" s="165">
        <v>61.936999999999976</v>
      </c>
      <c r="F17" s="165">
        <v>88.589999999999932</v>
      </c>
      <c r="G17" s="165">
        <v>32.215000000000039</v>
      </c>
      <c r="H17" s="165">
        <v>20.030000000000005</v>
      </c>
      <c r="I17" s="14"/>
    </row>
    <row r="18" spans="2:9" s="98" customFormat="1" ht="14" hidden="1" customHeight="1" outlineLevel="1" x14ac:dyDescent="0.35">
      <c r="B18" s="99" t="s">
        <v>297</v>
      </c>
      <c r="C18" s="178">
        <v>211.38899999999973</v>
      </c>
      <c r="D18" s="165">
        <v>1.1870000000000001</v>
      </c>
      <c r="E18" s="165">
        <v>17.813000000000031</v>
      </c>
      <c r="F18" s="165">
        <v>94.649999999999423</v>
      </c>
      <c r="G18" s="165">
        <v>67.979000000000028</v>
      </c>
      <c r="H18" s="165">
        <v>29.759999999999941</v>
      </c>
      <c r="I18" s="14"/>
    </row>
    <row r="19" spans="2:9" s="98" customFormat="1" ht="14" hidden="1" customHeight="1" outlineLevel="1" x14ac:dyDescent="0.35">
      <c r="B19" s="99" t="s">
        <v>298</v>
      </c>
      <c r="C19" s="178">
        <v>116.83399999999986</v>
      </c>
      <c r="D19" s="165">
        <v>4.9340000000000002</v>
      </c>
      <c r="E19" s="165">
        <v>39.16799999999995</v>
      </c>
      <c r="F19" s="165">
        <v>31.239000000000036</v>
      </c>
      <c r="G19" s="165">
        <v>3.7810000000000019</v>
      </c>
      <c r="H19" s="165">
        <v>37.711999999999939</v>
      </c>
      <c r="I19" s="14"/>
    </row>
    <row r="20" spans="2:9" s="98" customFormat="1" ht="14" hidden="1" customHeight="1" outlineLevel="1" x14ac:dyDescent="0.35">
      <c r="B20" s="99" t="s">
        <v>299</v>
      </c>
      <c r="C20" s="178">
        <v>32.643999999999963</v>
      </c>
      <c r="D20" s="140" t="s">
        <v>100</v>
      </c>
      <c r="E20" s="165">
        <v>0.26200000000000007</v>
      </c>
      <c r="F20" s="165">
        <v>0</v>
      </c>
      <c r="G20" s="165">
        <v>0</v>
      </c>
      <c r="H20" s="165">
        <v>32.381999999999969</v>
      </c>
      <c r="I20" s="14"/>
    </row>
    <row r="21" spans="2:9" s="98" customFormat="1" ht="14" hidden="1" customHeight="1" outlineLevel="1" x14ac:dyDescent="0.35">
      <c r="B21" s="99" t="s">
        <v>300</v>
      </c>
      <c r="C21" s="178">
        <v>330.22700000000009</v>
      </c>
      <c r="D21" s="165">
        <v>5.0080000000000053</v>
      </c>
      <c r="E21" s="165">
        <v>82.311999999999998</v>
      </c>
      <c r="F21" s="165">
        <v>159.39899999999969</v>
      </c>
      <c r="G21" s="165">
        <v>39.22499999999993</v>
      </c>
      <c r="H21" s="165">
        <v>44.283000000000015</v>
      </c>
      <c r="I21" s="14"/>
    </row>
    <row r="22" spans="2:9" s="98" customFormat="1" ht="14" hidden="1" customHeight="1" outlineLevel="1" x14ac:dyDescent="0.35">
      <c r="B22" s="99" t="s">
        <v>301</v>
      </c>
      <c r="C22" s="178">
        <v>226.99800000000133</v>
      </c>
      <c r="D22" s="165">
        <v>1.5679999999999998</v>
      </c>
      <c r="E22" s="165">
        <v>15.809000000000005</v>
      </c>
      <c r="F22" s="165">
        <v>63.002999999999744</v>
      </c>
      <c r="G22" s="165">
        <v>60.92499999999999</v>
      </c>
      <c r="H22" s="165">
        <v>85.692999999999216</v>
      </c>
      <c r="I22" s="14"/>
    </row>
    <row r="23" spans="2:9" s="98" customFormat="1" ht="14" hidden="1" customHeight="1" outlineLevel="1" x14ac:dyDescent="0.35">
      <c r="B23" s="99" t="s">
        <v>302</v>
      </c>
      <c r="C23" s="178">
        <v>569.85599999999624</v>
      </c>
      <c r="D23" s="165">
        <v>6.5740000000000007</v>
      </c>
      <c r="E23" s="165">
        <v>55.702999999999932</v>
      </c>
      <c r="F23" s="165">
        <v>242.7099999999985</v>
      </c>
      <c r="G23" s="165">
        <v>115.62500000000071</v>
      </c>
      <c r="H23" s="165">
        <v>149.2440000000002</v>
      </c>
      <c r="I23" s="14"/>
    </row>
    <row r="24" spans="2:9" s="98" customFormat="1" ht="14" hidden="1" customHeight="1" outlineLevel="1" x14ac:dyDescent="0.35">
      <c r="B24" s="99" t="s">
        <v>303</v>
      </c>
      <c r="C24" s="178">
        <v>385.26999999999862</v>
      </c>
      <c r="D24" s="165">
        <v>9.4679999999999982</v>
      </c>
      <c r="E24" s="165">
        <v>75.784000000000191</v>
      </c>
      <c r="F24" s="165">
        <v>172.86299999999949</v>
      </c>
      <c r="G24" s="165">
        <v>97.659999999999712</v>
      </c>
      <c r="H24" s="165">
        <v>29.49500000000004</v>
      </c>
      <c r="I24" s="14"/>
    </row>
    <row r="25" spans="2:9" s="98" customFormat="1" ht="14" hidden="1" customHeight="1" outlineLevel="1" x14ac:dyDescent="0.35">
      <c r="B25" s="99" t="s">
        <v>304</v>
      </c>
      <c r="C25" s="178">
        <v>129.95900000000009</v>
      </c>
      <c r="D25" s="165">
        <v>0.95699999999999974</v>
      </c>
      <c r="E25" s="165">
        <v>22.896000000000001</v>
      </c>
      <c r="F25" s="165">
        <v>75.056999999999874</v>
      </c>
      <c r="G25" s="165">
        <v>26.232999999999997</v>
      </c>
      <c r="H25" s="165">
        <v>4.8160000000000007</v>
      </c>
      <c r="I25" s="14"/>
    </row>
    <row r="26" spans="2:9" s="98" customFormat="1" ht="14" hidden="1" customHeight="1" outlineLevel="1" x14ac:dyDescent="0.35">
      <c r="B26" s="99" t="s">
        <v>305</v>
      </c>
      <c r="C26" s="178">
        <v>725.16899999999748</v>
      </c>
      <c r="D26" s="165">
        <v>45.087000000000067</v>
      </c>
      <c r="E26" s="165">
        <v>223.79000000000002</v>
      </c>
      <c r="F26" s="165">
        <v>357.46999999999815</v>
      </c>
      <c r="G26" s="165">
        <v>58.123000000000033</v>
      </c>
      <c r="H26" s="165">
        <v>40.699000000000147</v>
      </c>
      <c r="I26" s="14"/>
    </row>
    <row r="27" spans="2:9" s="98" customFormat="1" ht="14" hidden="1" customHeight="1" outlineLevel="1" x14ac:dyDescent="0.35">
      <c r="B27" s="99" t="s">
        <v>306</v>
      </c>
      <c r="C27" s="178">
        <v>169.93699999999913</v>
      </c>
      <c r="D27" s="165">
        <v>1.1739999999999999</v>
      </c>
      <c r="E27" s="165">
        <v>18.707000000000008</v>
      </c>
      <c r="F27" s="165">
        <v>33.47500000000008</v>
      </c>
      <c r="G27" s="165">
        <v>9.6239999999999899</v>
      </c>
      <c r="H27" s="165">
        <v>106.95700000000072</v>
      </c>
      <c r="I27" s="14"/>
    </row>
    <row r="28" spans="2:9" s="98" customFormat="1" ht="14" hidden="1" customHeight="1" outlineLevel="1" x14ac:dyDescent="0.35">
      <c r="B28" s="99" t="s">
        <v>307</v>
      </c>
      <c r="C28" s="178">
        <v>472.41699999999918</v>
      </c>
      <c r="D28" s="165">
        <v>1.3399999999999999</v>
      </c>
      <c r="E28" s="165">
        <v>25.536000000000012</v>
      </c>
      <c r="F28" s="165">
        <v>91.64299999999993</v>
      </c>
      <c r="G28" s="165">
        <v>143.3900000000001</v>
      </c>
      <c r="H28" s="165">
        <v>210.50799999999808</v>
      </c>
      <c r="I28" s="14"/>
    </row>
    <row r="29" spans="2:9" s="98" customFormat="1" ht="14" hidden="1" customHeight="1" outlineLevel="1" x14ac:dyDescent="0.35">
      <c r="B29" s="99" t="s">
        <v>308</v>
      </c>
      <c r="C29" s="178">
        <v>303.76799999999923</v>
      </c>
      <c r="D29" s="165">
        <v>8.6989999999999945</v>
      </c>
      <c r="E29" s="165">
        <v>58.252999999999965</v>
      </c>
      <c r="F29" s="165">
        <v>133.32899999999961</v>
      </c>
      <c r="G29" s="165">
        <v>29.386000000000056</v>
      </c>
      <c r="H29" s="165">
        <v>74.101000000000113</v>
      </c>
      <c r="I29" s="14"/>
    </row>
    <row r="30" spans="2:9" s="98" customFormat="1" ht="14" hidden="1" customHeight="1" outlineLevel="1" x14ac:dyDescent="0.35">
      <c r="B30" s="99" t="s">
        <v>309</v>
      </c>
      <c r="C30" s="178">
        <v>1018.9209999999917</v>
      </c>
      <c r="D30" s="165">
        <v>3.1520000000000001</v>
      </c>
      <c r="E30" s="165">
        <v>25.067000000000021</v>
      </c>
      <c r="F30" s="165">
        <v>159.86200000000071</v>
      </c>
      <c r="G30" s="165">
        <v>122.8589999999992</v>
      </c>
      <c r="H30" s="165">
        <v>707.98099999999818</v>
      </c>
      <c r="I30" s="14"/>
    </row>
    <row r="31" spans="2:9" s="98" customFormat="1" ht="14" hidden="1" customHeight="1" outlineLevel="1" x14ac:dyDescent="0.35">
      <c r="B31" s="99" t="s">
        <v>310</v>
      </c>
      <c r="C31" s="178">
        <v>87.091999999999928</v>
      </c>
      <c r="D31" s="165">
        <v>2.9890000000000008</v>
      </c>
      <c r="E31" s="165">
        <v>5.0429999999999966</v>
      </c>
      <c r="F31" s="165">
        <v>42.608999999999952</v>
      </c>
      <c r="G31" s="165">
        <v>11.674000000000005</v>
      </c>
      <c r="H31" s="165">
        <v>24.776999999999965</v>
      </c>
      <c r="I31" s="14"/>
    </row>
    <row r="32" spans="2:9" s="98" customFormat="1" ht="14" hidden="1" customHeight="1" outlineLevel="1" x14ac:dyDescent="0.35">
      <c r="B32" s="99" t="s">
        <v>311</v>
      </c>
      <c r="C32" s="178">
        <v>185.97799999999984</v>
      </c>
      <c r="D32" s="165">
        <v>9.3889999999999869</v>
      </c>
      <c r="E32" s="165">
        <v>50.815999999999882</v>
      </c>
      <c r="F32" s="165">
        <v>74.800000000000111</v>
      </c>
      <c r="G32" s="165">
        <v>10.723000000000004</v>
      </c>
      <c r="H32" s="165">
        <v>40.249999999999872</v>
      </c>
      <c r="I32" s="14"/>
    </row>
    <row r="33" spans="2:9" s="98" customFormat="1" ht="14" hidden="1" customHeight="1" outlineLevel="1" x14ac:dyDescent="0.35">
      <c r="B33" s="99" t="s">
        <v>312</v>
      </c>
      <c r="C33" s="178">
        <v>99.291000000000111</v>
      </c>
      <c r="D33" s="165">
        <v>4.5789999999999997</v>
      </c>
      <c r="E33" s="165">
        <v>17.817000000000021</v>
      </c>
      <c r="F33" s="165">
        <v>28.188000000000009</v>
      </c>
      <c r="G33" s="165">
        <v>23.735999999999997</v>
      </c>
      <c r="H33" s="165">
        <v>24.970999999999975</v>
      </c>
      <c r="I33" s="14"/>
    </row>
    <row r="34" spans="2:9" s="98" customFormat="1" ht="14" hidden="1" customHeight="1" outlineLevel="1" x14ac:dyDescent="0.35">
      <c r="B34" s="99" t="s">
        <v>313</v>
      </c>
      <c r="C34" s="178">
        <v>201.32299999999935</v>
      </c>
      <c r="D34" s="165">
        <v>13.63099999999999</v>
      </c>
      <c r="E34" s="165">
        <v>43.747999999999969</v>
      </c>
      <c r="F34" s="165">
        <v>55.031999999999904</v>
      </c>
      <c r="G34" s="165">
        <v>23.329999999999981</v>
      </c>
      <c r="H34" s="165">
        <v>65.581999999999923</v>
      </c>
      <c r="I34" s="14"/>
    </row>
    <row r="35" spans="2:9" s="1" customFormat="1" ht="14" customHeight="1" collapsed="1" x14ac:dyDescent="0.3">
      <c r="B35" s="100" t="s">
        <v>57</v>
      </c>
      <c r="C35" s="177">
        <v>204.11699999999524</v>
      </c>
      <c r="D35" s="13">
        <v>3.222999999999999</v>
      </c>
      <c r="E35" s="13">
        <v>14.208000000000009</v>
      </c>
      <c r="F35" s="13">
        <v>25.217999999999929</v>
      </c>
      <c r="G35" s="136" t="s">
        <v>100</v>
      </c>
      <c r="H35" s="13">
        <v>161.46800000000079</v>
      </c>
    </row>
    <row r="36" spans="2:9" s="1" customFormat="1" ht="14" customHeight="1" x14ac:dyDescent="0.3">
      <c r="B36" s="100" t="s">
        <v>58</v>
      </c>
      <c r="C36" s="177">
        <v>616.76299999999605</v>
      </c>
      <c r="D36" s="13">
        <v>5.7399999999999967</v>
      </c>
      <c r="E36" s="13">
        <v>59.833000000000261</v>
      </c>
      <c r="F36" s="13">
        <v>126.68300000000001</v>
      </c>
      <c r="G36" s="13">
        <v>87.0469999999995</v>
      </c>
      <c r="H36" s="13">
        <v>337.4600000000018</v>
      </c>
    </row>
    <row r="37" spans="2:9" s="1" customFormat="1" ht="14" customHeight="1" x14ac:dyDescent="0.3">
      <c r="B37" s="102" t="s">
        <v>49</v>
      </c>
      <c r="C37" s="177">
        <v>1460.5930000000214</v>
      </c>
      <c r="D37" s="13">
        <v>195.27300000000011</v>
      </c>
      <c r="E37" s="13">
        <v>506.14</v>
      </c>
      <c r="F37" s="13">
        <v>444.5689999999974</v>
      </c>
      <c r="G37" s="13">
        <v>193.58900000000003</v>
      </c>
      <c r="H37" s="13">
        <v>121.02200000000039</v>
      </c>
    </row>
    <row r="38" spans="2:9" s="1" customFormat="1" ht="14" customHeight="1" x14ac:dyDescent="0.3">
      <c r="B38" s="100" t="s">
        <v>50</v>
      </c>
      <c r="C38" s="177">
        <f>+C39+C40+C41</f>
        <v>6610.2290000000648</v>
      </c>
      <c r="D38" s="13">
        <f t="shared" ref="D38:H38" si="1">+D39+D40+D41</f>
        <v>535.08200000000215</v>
      </c>
      <c r="E38" s="13">
        <f t="shared" si="1"/>
        <v>1174.8420000000021</v>
      </c>
      <c r="F38" s="13">
        <f t="shared" si="1"/>
        <v>1014.3350000000023</v>
      </c>
      <c r="G38" s="13">
        <f t="shared" si="1"/>
        <v>208.82399999999956</v>
      </c>
      <c r="H38" s="13">
        <f t="shared" si="1"/>
        <v>3677.1460000000179</v>
      </c>
    </row>
    <row r="39" spans="2:9" s="1" customFormat="1" ht="14" hidden="1" customHeight="1" outlineLevel="1" x14ac:dyDescent="0.3">
      <c r="B39" s="99" t="s">
        <v>314</v>
      </c>
      <c r="C39" s="178">
        <v>466.16200000000134</v>
      </c>
      <c r="D39" s="165">
        <v>78.724000000000132</v>
      </c>
      <c r="E39" s="165">
        <v>146.51300000000003</v>
      </c>
      <c r="F39" s="165">
        <v>156.28300000000141</v>
      </c>
      <c r="G39" s="165">
        <v>32.790999999999961</v>
      </c>
      <c r="H39" s="165">
        <v>51.85100000000002</v>
      </c>
    </row>
    <row r="40" spans="2:9" s="1" customFormat="1" ht="14" hidden="1" customHeight="1" outlineLevel="1" x14ac:dyDescent="0.3">
      <c r="B40" s="99" t="s">
        <v>315</v>
      </c>
      <c r="C40" s="178">
        <v>1588.1519999999966</v>
      </c>
      <c r="D40" s="165">
        <v>152.34900000000076</v>
      </c>
      <c r="E40" s="165">
        <v>570.074000000002</v>
      </c>
      <c r="F40" s="165">
        <v>554.93200000000024</v>
      </c>
      <c r="G40" s="165">
        <v>108.17299999999932</v>
      </c>
      <c r="H40" s="165">
        <v>202.6239999999998</v>
      </c>
    </row>
    <row r="41" spans="2:9" s="1" customFormat="1" ht="14" hidden="1" customHeight="1" outlineLevel="1" x14ac:dyDescent="0.3">
      <c r="B41" s="99" t="s">
        <v>316</v>
      </c>
      <c r="C41" s="178">
        <v>4555.9150000000664</v>
      </c>
      <c r="D41" s="165">
        <v>304.00900000000121</v>
      </c>
      <c r="E41" s="165">
        <v>458.25500000000005</v>
      </c>
      <c r="F41" s="165">
        <v>303.12000000000074</v>
      </c>
      <c r="G41" s="165">
        <v>67.860000000000255</v>
      </c>
      <c r="H41" s="165">
        <v>3422.671000000018</v>
      </c>
    </row>
    <row r="42" spans="2:9" ht="14" customHeight="1" collapsed="1" x14ac:dyDescent="0.2">
      <c r="B42" s="10" t="s">
        <v>51</v>
      </c>
      <c r="C42" s="177">
        <v>3260.2089999999744</v>
      </c>
      <c r="D42" s="13">
        <v>50.378000000000014</v>
      </c>
      <c r="E42" s="13">
        <v>201.34800000000027</v>
      </c>
      <c r="F42" s="13">
        <v>328.35100000000108</v>
      </c>
      <c r="G42" s="13">
        <v>373.11099999999965</v>
      </c>
      <c r="H42" s="13">
        <v>2307.021000000032</v>
      </c>
    </row>
    <row r="43" spans="2:9" ht="14" customHeight="1" x14ac:dyDescent="0.2">
      <c r="B43" s="10" t="s">
        <v>52</v>
      </c>
      <c r="C43" s="177">
        <v>1916.5040000000367</v>
      </c>
      <c r="D43" s="13">
        <v>133.41000000000022</v>
      </c>
      <c r="E43" s="13">
        <v>362.59900000000152</v>
      </c>
      <c r="F43" s="13">
        <v>438.80800000000079</v>
      </c>
      <c r="G43" s="13">
        <v>200.46599999999907</v>
      </c>
      <c r="H43" s="13">
        <v>781.22099999999909</v>
      </c>
    </row>
    <row r="44" spans="2:9" ht="14" customHeight="1" x14ac:dyDescent="0.2">
      <c r="B44" s="10" t="s">
        <v>61</v>
      </c>
      <c r="C44" s="177">
        <v>1683.6270000000166</v>
      </c>
      <c r="D44" s="13">
        <v>55.975000000000115</v>
      </c>
      <c r="E44" s="13">
        <v>198.22699999999898</v>
      </c>
      <c r="F44" s="13">
        <v>422.82099999999906</v>
      </c>
      <c r="G44" s="13">
        <v>284.1269999999991</v>
      </c>
      <c r="H44" s="13">
        <v>722.4769999999927</v>
      </c>
    </row>
    <row r="45" spans="2:9" ht="14" customHeight="1" x14ac:dyDescent="0.2">
      <c r="B45" s="10" t="s">
        <v>60</v>
      </c>
      <c r="C45" s="177">
        <v>2365.1779999999417</v>
      </c>
      <c r="D45" s="13">
        <v>46.139000000000031</v>
      </c>
      <c r="E45" s="13">
        <v>186.10399999999916</v>
      </c>
      <c r="F45" s="13">
        <v>524.21900000000028</v>
      </c>
      <c r="G45" s="13">
        <v>89.746000000000066</v>
      </c>
      <c r="H45" s="13">
        <v>1518.9700000000025</v>
      </c>
    </row>
    <row r="46" spans="2:9" ht="14" customHeight="1" x14ac:dyDescent="0.2">
      <c r="B46" s="10" t="s">
        <v>59</v>
      </c>
      <c r="C46" s="177">
        <v>116.18899999999954</v>
      </c>
      <c r="D46" s="13">
        <v>43.74</v>
      </c>
      <c r="E46" s="13">
        <v>33.398999999999987</v>
      </c>
      <c r="F46" s="13">
        <v>30.195999999999994</v>
      </c>
      <c r="G46" s="13">
        <v>8.8540000000000028</v>
      </c>
      <c r="H46" s="13">
        <v>0</v>
      </c>
    </row>
    <row r="47" spans="2:9" ht="14" customHeight="1" x14ac:dyDescent="0.2">
      <c r="B47" s="10" t="s">
        <v>62</v>
      </c>
      <c r="C47" s="177">
        <v>1804.1229999999664</v>
      </c>
      <c r="D47" s="13">
        <v>291.947</v>
      </c>
      <c r="E47" s="13">
        <v>416.47899999999987</v>
      </c>
      <c r="F47" s="13">
        <v>401.27100000000456</v>
      </c>
      <c r="G47" s="13">
        <v>265.81599999999912</v>
      </c>
      <c r="H47" s="13">
        <v>428.60999999999945</v>
      </c>
    </row>
    <row r="48" spans="2:9" ht="14" customHeight="1" x14ac:dyDescent="0.2">
      <c r="B48" s="10" t="s">
        <v>63</v>
      </c>
      <c r="C48" s="177">
        <v>1575.4459999999981</v>
      </c>
      <c r="D48" s="13">
        <v>48.164999999999949</v>
      </c>
      <c r="E48" s="13">
        <v>195.24899999999948</v>
      </c>
      <c r="F48" s="13">
        <v>317.95000000000113</v>
      </c>
      <c r="G48" s="13">
        <v>92.991999999999962</v>
      </c>
      <c r="H48" s="13">
        <v>921.08999999999389</v>
      </c>
    </row>
    <row r="49" spans="2:8" ht="14" customHeight="1" x14ac:dyDescent="0.2">
      <c r="B49" s="10" t="s">
        <v>69</v>
      </c>
      <c r="C49" s="177">
        <v>200.73999999999938</v>
      </c>
      <c r="D49" s="13">
        <v>1.9039999999999999</v>
      </c>
      <c r="E49" s="13">
        <v>100.69099999999978</v>
      </c>
      <c r="F49" s="13">
        <v>87.324000000000112</v>
      </c>
      <c r="G49" s="13">
        <v>10.820999999999994</v>
      </c>
      <c r="H49" s="13">
        <v>0</v>
      </c>
    </row>
    <row r="50" spans="2:8" ht="14" customHeight="1" x14ac:dyDescent="0.2">
      <c r="B50" s="10" t="s">
        <v>64</v>
      </c>
      <c r="C50" s="177">
        <v>416.02799999999945</v>
      </c>
      <c r="D50" s="13">
        <v>34.248000000000026</v>
      </c>
      <c r="E50" s="13">
        <v>133.9669999999999</v>
      </c>
      <c r="F50" s="13">
        <v>172.00899999999982</v>
      </c>
      <c r="G50" s="13">
        <v>29.741000000000074</v>
      </c>
      <c r="H50" s="13">
        <v>46.063000000000102</v>
      </c>
    </row>
    <row r="51" spans="2:8" ht="14" customHeight="1" x14ac:dyDescent="0.2">
      <c r="B51" s="10" t="s">
        <v>65</v>
      </c>
      <c r="C51" s="177">
        <v>2823.742999999964</v>
      </c>
      <c r="D51" s="13">
        <v>100.08099999999988</v>
      </c>
      <c r="E51" s="13">
        <v>480.39800000000002</v>
      </c>
      <c r="F51" s="13">
        <v>743.86700000000019</v>
      </c>
      <c r="G51" s="13">
        <v>310.61799999999926</v>
      </c>
      <c r="H51" s="13">
        <v>1188.779000000028</v>
      </c>
    </row>
    <row r="52" spans="2:8" ht="14" customHeight="1" x14ac:dyDescent="0.2">
      <c r="B52" s="10" t="s">
        <v>66</v>
      </c>
      <c r="C52" s="177">
        <v>121.71399999999981</v>
      </c>
      <c r="D52" s="13">
        <v>15.317000000000002</v>
      </c>
      <c r="E52" s="13">
        <v>32.368999999999986</v>
      </c>
      <c r="F52" s="13">
        <v>46.952999999999989</v>
      </c>
      <c r="G52" s="13">
        <v>15.872000000000025</v>
      </c>
      <c r="H52" s="13">
        <v>11.20300000000001</v>
      </c>
    </row>
    <row r="53" spans="2:8" ht="14" customHeight="1" x14ac:dyDescent="0.2">
      <c r="B53" s="10" t="s">
        <v>67</v>
      </c>
      <c r="C53" s="177">
        <v>430.02899999999966</v>
      </c>
      <c r="D53" s="13">
        <v>82.744000000000028</v>
      </c>
      <c r="E53" s="13">
        <v>122.72300000000045</v>
      </c>
      <c r="F53" s="13">
        <v>157.01299999999932</v>
      </c>
      <c r="G53" s="13">
        <v>55.327999999999932</v>
      </c>
      <c r="H53" s="13">
        <v>12.220999999999981</v>
      </c>
    </row>
    <row r="54" spans="2:8" ht="14" customHeight="1" x14ac:dyDescent="0.2">
      <c r="B54" s="86" t="s">
        <v>68</v>
      </c>
      <c r="C54" s="179">
        <v>0.106</v>
      </c>
      <c r="D54" s="159">
        <v>0.106</v>
      </c>
      <c r="E54" s="141" t="s">
        <v>100</v>
      </c>
      <c r="F54" s="141" t="s">
        <v>100</v>
      </c>
      <c r="G54" s="141" t="s">
        <v>100</v>
      </c>
      <c r="H54" s="141"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55"/>
  <sheetViews>
    <sheetView workbookViewId="0"/>
  </sheetViews>
  <sheetFormatPr defaultColWidth="9.1796875" defaultRowHeight="10.5" outlineLevelRow="1" x14ac:dyDescent="0.25"/>
  <cols>
    <col min="1" max="1" width="2.81640625" style="10" customWidth="1"/>
    <col min="2" max="2" width="60.08984375" style="10" customWidth="1"/>
    <col min="3" max="3" width="9.1796875" style="130" customWidth="1"/>
    <col min="4" max="7" width="9.1796875" style="11" customWidth="1"/>
    <col min="8" max="8" width="11.1796875" style="10" customWidth="1"/>
    <col min="9" max="205" width="9.1796875" style="10"/>
    <col min="206" max="206" width="51.1796875" style="10" customWidth="1"/>
    <col min="207" max="214" width="9.81640625" style="10" customWidth="1"/>
    <col min="215" max="461" width="9.1796875" style="10"/>
    <col min="462" max="462" width="51.1796875" style="10" customWidth="1"/>
    <col min="463" max="470" width="9.81640625" style="10" customWidth="1"/>
    <col min="471" max="717" width="9.1796875" style="10"/>
    <col min="718" max="718" width="51.1796875" style="10" customWidth="1"/>
    <col min="719" max="726" width="9.81640625" style="10" customWidth="1"/>
    <col min="727" max="973" width="9.1796875" style="10"/>
    <col min="974" max="974" width="51.1796875" style="10" customWidth="1"/>
    <col min="975" max="982" width="9.81640625" style="10" customWidth="1"/>
    <col min="983" max="1229" width="9.1796875" style="10"/>
    <col min="1230" max="1230" width="51.1796875" style="10" customWidth="1"/>
    <col min="1231" max="1238" width="9.81640625" style="10" customWidth="1"/>
    <col min="1239" max="1485" width="9.1796875" style="10"/>
    <col min="1486" max="1486" width="51.1796875" style="10" customWidth="1"/>
    <col min="1487" max="1494" width="9.81640625" style="10" customWidth="1"/>
    <col min="1495" max="1741" width="9.1796875" style="10"/>
    <col min="1742" max="1742" width="51.1796875" style="10" customWidth="1"/>
    <col min="1743" max="1750" width="9.81640625" style="10" customWidth="1"/>
    <col min="1751" max="1997" width="9.1796875" style="10"/>
    <col min="1998" max="1998" width="51.1796875" style="10" customWidth="1"/>
    <col min="1999" max="2006" width="9.81640625" style="10" customWidth="1"/>
    <col min="2007" max="2253" width="9.1796875" style="10"/>
    <col min="2254" max="2254" width="51.1796875" style="10" customWidth="1"/>
    <col min="2255" max="2262" width="9.81640625" style="10" customWidth="1"/>
    <col min="2263" max="2509" width="9.1796875" style="10"/>
    <col min="2510" max="2510" width="51.1796875" style="10" customWidth="1"/>
    <col min="2511" max="2518" width="9.81640625" style="10" customWidth="1"/>
    <col min="2519" max="2765" width="9.1796875" style="10"/>
    <col min="2766" max="2766" width="51.1796875" style="10" customWidth="1"/>
    <col min="2767" max="2774" width="9.81640625" style="10" customWidth="1"/>
    <col min="2775" max="3021" width="9.1796875" style="10"/>
    <col min="3022" max="3022" width="51.1796875" style="10" customWidth="1"/>
    <col min="3023" max="3030" width="9.81640625" style="10" customWidth="1"/>
    <col min="3031" max="3277" width="9.1796875" style="10"/>
    <col min="3278" max="3278" width="51.1796875" style="10" customWidth="1"/>
    <col min="3279" max="3286" width="9.81640625" style="10" customWidth="1"/>
    <col min="3287" max="3533" width="9.1796875" style="10"/>
    <col min="3534" max="3534" width="51.1796875" style="10" customWidth="1"/>
    <col min="3535" max="3542" width="9.81640625" style="10" customWidth="1"/>
    <col min="3543" max="3789" width="9.1796875" style="10"/>
    <col min="3790" max="3790" width="51.1796875" style="10" customWidth="1"/>
    <col min="3791" max="3798" width="9.81640625" style="10" customWidth="1"/>
    <col min="3799" max="4045" width="9.1796875" style="10"/>
    <col min="4046" max="4046" width="51.1796875" style="10" customWidth="1"/>
    <col min="4047" max="4054" width="9.81640625" style="10" customWidth="1"/>
    <col min="4055" max="4301" width="9.1796875" style="10"/>
    <col min="4302" max="4302" width="51.1796875" style="10" customWidth="1"/>
    <col min="4303" max="4310" width="9.81640625" style="10" customWidth="1"/>
    <col min="4311" max="4557" width="9.1796875" style="10"/>
    <col min="4558" max="4558" width="51.1796875" style="10" customWidth="1"/>
    <col min="4559" max="4566" width="9.81640625" style="10" customWidth="1"/>
    <col min="4567" max="4813" width="9.1796875" style="10"/>
    <col min="4814" max="4814" width="51.1796875" style="10" customWidth="1"/>
    <col min="4815" max="4822" width="9.81640625" style="10" customWidth="1"/>
    <col min="4823" max="5069" width="9.1796875" style="10"/>
    <col min="5070" max="5070" width="51.1796875" style="10" customWidth="1"/>
    <col min="5071" max="5078" width="9.81640625" style="10" customWidth="1"/>
    <col min="5079" max="5325" width="9.1796875" style="10"/>
    <col min="5326" max="5326" width="51.1796875" style="10" customWidth="1"/>
    <col min="5327" max="5334" width="9.81640625" style="10" customWidth="1"/>
    <col min="5335" max="5581" width="9.1796875" style="10"/>
    <col min="5582" max="5582" width="51.1796875" style="10" customWidth="1"/>
    <col min="5583" max="5590" width="9.81640625" style="10" customWidth="1"/>
    <col min="5591" max="5837" width="9.1796875" style="10"/>
    <col min="5838" max="5838" width="51.1796875" style="10" customWidth="1"/>
    <col min="5839" max="5846" width="9.81640625" style="10" customWidth="1"/>
    <col min="5847" max="6093" width="9.1796875" style="10"/>
    <col min="6094" max="6094" width="51.1796875" style="10" customWidth="1"/>
    <col min="6095" max="6102" width="9.81640625" style="10" customWidth="1"/>
    <col min="6103" max="6349" width="9.1796875" style="10"/>
    <col min="6350" max="6350" width="51.1796875" style="10" customWidth="1"/>
    <col min="6351" max="6358" width="9.81640625" style="10" customWidth="1"/>
    <col min="6359" max="6605" width="9.1796875" style="10"/>
    <col min="6606" max="6606" width="51.1796875" style="10" customWidth="1"/>
    <col min="6607" max="6614" width="9.81640625" style="10" customWidth="1"/>
    <col min="6615" max="6861" width="9.1796875" style="10"/>
    <col min="6862" max="6862" width="51.1796875" style="10" customWidth="1"/>
    <col min="6863" max="6870" width="9.81640625" style="10" customWidth="1"/>
    <col min="6871" max="7117" width="9.1796875" style="10"/>
    <col min="7118" max="7118" width="51.1796875" style="10" customWidth="1"/>
    <col min="7119" max="7126" width="9.81640625" style="10" customWidth="1"/>
    <col min="7127" max="7373" width="9.1796875" style="10"/>
    <col min="7374" max="7374" width="51.1796875" style="10" customWidth="1"/>
    <col min="7375" max="7382" width="9.81640625" style="10" customWidth="1"/>
    <col min="7383" max="7629" width="9.1796875" style="10"/>
    <col min="7630" max="7630" width="51.1796875" style="10" customWidth="1"/>
    <col min="7631" max="7638" width="9.81640625" style="10" customWidth="1"/>
    <col min="7639" max="7885" width="9.1796875" style="10"/>
    <col min="7886" max="7886" width="51.1796875" style="10" customWidth="1"/>
    <col min="7887" max="7894" width="9.81640625" style="10" customWidth="1"/>
    <col min="7895" max="8141" width="9.1796875" style="10"/>
    <col min="8142" max="8142" width="51.1796875" style="10" customWidth="1"/>
    <col min="8143" max="8150" width="9.81640625" style="10" customWidth="1"/>
    <col min="8151" max="8397" width="9.1796875" style="10"/>
    <col min="8398" max="8398" width="51.1796875" style="10" customWidth="1"/>
    <col min="8399" max="8406" width="9.81640625" style="10" customWidth="1"/>
    <col min="8407" max="8653" width="9.1796875" style="10"/>
    <col min="8654" max="8654" width="51.1796875" style="10" customWidth="1"/>
    <col min="8655" max="8662" width="9.81640625" style="10" customWidth="1"/>
    <col min="8663" max="8909" width="9.1796875" style="10"/>
    <col min="8910" max="8910" width="51.1796875" style="10" customWidth="1"/>
    <col min="8911" max="8918" width="9.81640625" style="10" customWidth="1"/>
    <col min="8919" max="9165" width="9.1796875" style="10"/>
    <col min="9166" max="9166" width="51.1796875" style="10" customWidth="1"/>
    <col min="9167" max="9174" width="9.81640625" style="10" customWidth="1"/>
    <col min="9175" max="9421" width="9.1796875" style="10"/>
    <col min="9422" max="9422" width="51.1796875" style="10" customWidth="1"/>
    <col min="9423" max="9430" width="9.81640625" style="10" customWidth="1"/>
    <col min="9431" max="9677" width="9.1796875" style="10"/>
    <col min="9678" max="9678" width="51.1796875" style="10" customWidth="1"/>
    <col min="9679" max="9686" width="9.81640625" style="10" customWidth="1"/>
    <col min="9687" max="9933" width="9.1796875" style="10"/>
    <col min="9934" max="9934" width="51.1796875" style="10" customWidth="1"/>
    <col min="9935" max="9942" width="9.81640625" style="10" customWidth="1"/>
    <col min="9943" max="10189" width="9.1796875" style="10"/>
    <col min="10190" max="10190" width="51.1796875" style="10" customWidth="1"/>
    <col min="10191" max="10198" width="9.81640625" style="10" customWidth="1"/>
    <col min="10199" max="10445" width="9.1796875" style="10"/>
    <col min="10446" max="10446" width="51.1796875" style="10" customWidth="1"/>
    <col min="10447" max="10454" width="9.81640625" style="10" customWidth="1"/>
    <col min="10455" max="10701" width="9.1796875" style="10"/>
    <col min="10702" max="10702" width="51.1796875" style="10" customWidth="1"/>
    <col min="10703" max="10710" width="9.81640625" style="10" customWidth="1"/>
    <col min="10711" max="10957" width="9.1796875" style="10"/>
    <col min="10958" max="10958" width="51.1796875" style="10" customWidth="1"/>
    <col min="10959" max="10966" width="9.81640625" style="10" customWidth="1"/>
    <col min="10967" max="11213" width="9.1796875" style="10"/>
    <col min="11214" max="11214" width="51.1796875" style="10" customWidth="1"/>
    <col min="11215" max="11222" width="9.81640625" style="10" customWidth="1"/>
    <col min="11223" max="11469" width="9.1796875" style="10"/>
    <col min="11470" max="11470" width="51.1796875" style="10" customWidth="1"/>
    <col min="11471" max="11478" width="9.81640625" style="10" customWidth="1"/>
    <col min="11479" max="11725" width="9.1796875" style="10"/>
    <col min="11726" max="11726" width="51.1796875" style="10" customWidth="1"/>
    <col min="11727" max="11734" width="9.81640625" style="10" customWidth="1"/>
    <col min="11735" max="11981" width="9.1796875" style="10"/>
    <col min="11982" max="11982" width="51.1796875" style="10" customWidth="1"/>
    <col min="11983" max="11990" width="9.81640625" style="10" customWidth="1"/>
    <col min="11991" max="12237" width="9.1796875" style="10"/>
    <col min="12238" max="12238" width="51.1796875" style="10" customWidth="1"/>
    <col min="12239" max="12246" width="9.81640625" style="10" customWidth="1"/>
    <col min="12247" max="12493" width="9.1796875" style="10"/>
    <col min="12494" max="12494" width="51.1796875" style="10" customWidth="1"/>
    <col min="12495" max="12502" width="9.81640625" style="10" customWidth="1"/>
    <col min="12503" max="12749" width="9.1796875" style="10"/>
    <col min="12750" max="12750" width="51.1796875" style="10" customWidth="1"/>
    <col min="12751" max="12758" width="9.81640625" style="10" customWidth="1"/>
    <col min="12759" max="13005" width="9.1796875" style="10"/>
    <col min="13006" max="13006" width="51.1796875" style="10" customWidth="1"/>
    <col min="13007" max="13014" width="9.81640625" style="10" customWidth="1"/>
    <col min="13015" max="13261" width="9.1796875" style="10"/>
    <col min="13262" max="13262" width="51.1796875" style="10" customWidth="1"/>
    <col min="13263" max="13270" width="9.81640625" style="10" customWidth="1"/>
    <col min="13271" max="13517" width="9.1796875" style="10"/>
    <col min="13518" max="13518" width="51.1796875" style="10" customWidth="1"/>
    <col min="13519" max="13526" width="9.81640625" style="10" customWidth="1"/>
    <col min="13527" max="13773" width="9.1796875" style="10"/>
    <col min="13774" max="13774" width="51.1796875" style="10" customWidth="1"/>
    <col min="13775" max="13782" width="9.81640625" style="10" customWidth="1"/>
    <col min="13783" max="14029" width="9.1796875" style="10"/>
    <col min="14030" max="14030" width="51.1796875" style="10" customWidth="1"/>
    <col min="14031" max="14038" width="9.81640625" style="10" customWidth="1"/>
    <col min="14039" max="14285" width="9.1796875" style="10"/>
    <col min="14286" max="14286" width="51.1796875" style="10" customWidth="1"/>
    <col min="14287" max="14294" width="9.81640625" style="10" customWidth="1"/>
    <col min="14295" max="14541" width="9.1796875" style="10"/>
    <col min="14542" max="14542" width="51.1796875" style="10" customWidth="1"/>
    <col min="14543" max="14550" width="9.81640625" style="10" customWidth="1"/>
    <col min="14551" max="14797" width="9.1796875" style="10"/>
    <col min="14798" max="14798" width="51.1796875" style="10" customWidth="1"/>
    <col min="14799" max="14806" width="9.81640625" style="10" customWidth="1"/>
    <col min="14807" max="15053" width="9.1796875" style="10"/>
    <col min="15054" max="15054" width="51.1796875" style="10" customWidth="1"/>
    <col min="15055" max="15062" width="9.81640625" style="10" customWidth="1"/>
    <col min="15063" max="15309" width="9.1796875" style="10"/>
    <col min="15310" max="15310" width="51.1796875" style="10" customWidth="1"/>
    <col min="15311" max="15318" width="9.81640625" style="10" customWidth="1"/>
    <col min="15319" max="15565" width="9.1796875" style="10"/>
    <col min="15566" max="15566" width="51.1796875" style="10" customWidth="1"/>
    <col min="15567" max="15574" width="9.81640625" style="10" customWidth="1"/>
    <col min="15575" max="15821" width="9.1796875" style="10"/>
    <col min="15822" max="15822" width="51.1796875" style="10" customWidth="1"/>
    <col min="15823" max="15830" width="9.81640625" style="10" customWidth="1"/>
    <col min="15831" max="16077" width="9.1796875" style="10"/>
    <col min="16078" max="16078" width="51.1796875" style="10" customWidth="1"/>
    <col min="16079" max="16086" width="9.81640625" style="10" customWidth="1"/>
    <col min="16087" max="16384" width="9.1796875" style="10"/>
  </cols>
  <sheetData>
    <row r="1" spans="2:9" s="1" customFormat="1" ht="17.25" customHeight="1" x14ac:dyDescent="0.3">
      <c r="B1" s="40"/>
      <c r="C1" s="41"/>
      <c r="D1" s="42"/>
      <c r="H1" s="36" t="s">
        <v>214</v>
      </c>
    </row>
    <row r="2" spans="2:9" s="1" customFormat="1" ht="28.5" customHeight="1" x14ac:dyDescent="0.3">
      <c r="B2" s="181" t="s">
        <v>216</v>
      </c>
      <c r="C2" s="181"/>
      <c r="D2" s="181"/>
      <c r="E2" s="181"/>
      <c r="F2" s="181"/>
      <c r="G2" s="181"/>
      <c r="H2" s="181"/>
    </row>
    <row r="3" spans="2:9" s="1" customFormat="1" ht="15.75" customHeight="1" x14ac:dyDescent="0.3">
      <c r="B3" s="182">
        <v>2021</v>
      </c>
      <c r="C3" s="182"/>
      <c r="D3" s="182"/>
      <c r="E3" s="182"/>
      <c r="F3" s="182"/>
      <c r="G3" s="182"/>
      <c r="H3" s="182"/>
    </row>
    <row r="4" spans="2:9" ht="15" customHeight="1" x14ac:dyDescent="0.25">
      <c r="B4" s="10" t="s">
        <v>115</v>
      </c>
      <c r="G4" s="10"/>
      <c r="H4" s="11" t="s">
        <v>228</v>
      </c>
    </row>
    <row r="5" spans="2:9" ht="14.5" customHeight="1" x14ac:dyDescent="0.2">
      <c r="B5" s="37" t="s">
        <v>76</v>
      </c>
      <c r="C5" s="184" t="s">
        <v>0</v>
      </c>
      <c r="D5" s="183" t="s">
        <v>54</v>
      </c>
      <c r="E5" s="183" t="s">
        <v>44</v>
      </c>
      <c r="F5" s="183" t="s">
        <v>45</v>
      </c>
      <c r="G5" s="183" t="s">
        <v>55</v>
      </c>
      <c r="H5" s="183" t="s">
        <v>56</v>
      </c>
    </row>
    <row r="6" spans="2:9" ht="17.25" customHeight="1" x14ac:dyDescent="0.25">
      <c r="B6" s="43" t="s">
        <v>46</v>
      </c>
      <c r="C6" s="201"/>
      <c r="D6" s="185"/>
      <c r="E6" s="185"/>
      <c r="F6" s="185"/>
      <c r="G6" s="185"/>
      <c r="H6" s="185"/>
    </row>
    <row r="7" spans="2:9" ht="14" customHeight="1" x14ac:dyDescent="0.25">
      <c r="B7" s="40" t="s">
        <v>0</v>
      </c>
      <c r="C7" s="64">
        <f>+'Q33'!C7*1000/'Q12'!C7</f>
        <v>32.628858845251813</v>
      </c>
      <c r="D7" s="64">
        <f>+'Q33'!D7*1000/'Q12'!D7</f>
        <v>31.855849171149654</v>
      </c>
      <c r="E7" s="64">
        <f>+'Q33'!E7*1000/'Q12'!E7</f>
        <v>30.764474634739472</v>
      </c>
      <c r="F7" s="64">
        <f>+'Q33'!F7*1000/'Q12'!F7</f>
        <v>31.181972673993872</v>
      </c>
      <c r="G7" s="64">
        <f>+'Q33'!G7*1000/'Q12'!G7</f>
        <v>32.724242568370656</v>
      </c>
      <c r="H7" s="64">
        <f>+'Q33'!H7*1000/'Q12'!H7</f>
        <v>34.481640890270477</v>
      </c>
    </row>
    <row r="8" spans="2:9" ht="14" customHeight="1" x14ac:dyDescent="0.2">
      <c r="B8" s="10" t="s">
        <v>53</v>
      </c>
      <c r="C8" s="64">
        <f>+'Q33'!C8*1000/'Q12'!C8</f>
        <v>20.29762303314358</v>
      </c>
      <c r="D8" s="31">
        <f>+'Q33'!D8*1000/'Q12'!D8</f>
        <v>30.874940105414474</v>
      </c>
      <c r="E8" s="31">
        <f>+'Q33'!E8*1000/'Q12'!E8</f>
        <v>24.958442313281001</v>
      </c>
      <c r="F8" s="31">
        <f>+'Q33'!F8*1000/'Q12'!F8</f>
        <v>15.900026659557462</v>
      </c>
      <c r="G8" s="31">
        <f>+'Q33'!G8*1000/'Q12'!G8</f>
        <v>20.774525316455733</v>
      </c>
      <c r="H8" s="31">
        <f>+'Q33'!H8*1000/'Q12'!H8</f>
        <v>4.4825622775800582</v>
      </c>
    </row>
    <row r="9" spans="2:9" ht="14" customHeight="1" x14ac:dyDescent="0.2">
      <c r="B9" s="10" t="s">
        <v>47</v>
      </c>
      <c r="C9" s="64">
        <f>+'Q33'!C9*1000/'Q12'!C9</f>
        <v>38.210555402044847</v>
      </c>
      <c r="D9" s="31">
        <f>+'Q33'!D9*1000/'Q12'!D9</f>
        <v>20.04918032786885</v>
      </c>
      <c r="E9" s="31">
        <f>+'Q33'!E9*1000/'Q12'!E9</f>
        <v>22.497314715359849</v>
      </c>
      <c r="F9" s="31">
        <f>+'Q33'!F9*1000/'Q12'!F9</f>
        <v>19.587802313354381</v>
      </c>
      <c r="G9" s="31">
        <f>+'Q33'!G9*1000/'Q12'!G9</f>
        <v>51.683274021352297</v>
      </c>
      <c r="H9" s="31">
        <f>+'Q33'!H9*1000/'Q12'!H9</f>
        <v>63.251374705420311</v>
      </c>
    </row>
    <row r="10" spans="2:9" ht="14" customHeight="1" x14ac:dyDescent="0.2">
      <c r="B10" s="10" t="s">
        <v>48</v>
      </c>
      <c r="C10" s="64">
        <f>+'Q33'!C10*1000/'Q12'!C10</f>
        <v>32.622243672767837</v>
      </c>
      <c r="D10" s="31">
        <f>+'Q33'!D10*1000/'Q12'!D10</f>
        <v>30.187648860156521</v>
      </c>
      <c r="E10" s="31">
        <f>+'Q33'!E10*1000/'Q12'!E10</f>
        <v>29.023154128987361</v>
      </c>
      <c r="F10" s="31">
        <f>+'Q33'!F10*1000/'Q12'!F10</f>
        <v>35.495223646351022</v>
      </c>
      <c r="G10" s="31">
        <f>+'Q33'!G10*1000/'Q12'!G10</f>
        <v>30.77816864433477</v>
      </c>
      <c r="H10" s="31">
        <f>+'Q33'!H10*1000/'Q12'!H10</f>
        <v>31.935188425200366</v>
      </c>
    </row>
    <row r="11" spans="2:9" s="98" customFormat="1" ht="14" hidden="1" customHeight="1" outlineLevel="1" x14ac:dyDescent="0.35">
      <c r="B11" s="99" t="s">
        <v>290</v>
      </c>
      <c r="C11" s="133">
        <f>+'Q33'!C11*1000/'Q12'!C11</f>
        <v>36.695698017714463</v>
      </c>
      <c r="D11" s="113">
        <f>+'Q33'!D11*1000/'Q12'!D11</f>
        <v>25.814332247557001</v>
      </c>
      <c r="E11" s="113">
        <f>+'Q33'!E11*1000/'Q12'!E11</f>
        <v>26.354489453051993</v>
      </c>
      <c r="F11" s="113">
        <f>+'Q33'!F11*1000/'Q12'!F11</f>
        <v>56.867746849467125</v>
      </c>
      <c r="G11" s="113">
        <f>+'Q33'!G11*1000/'Q12'!G11</f>
        <v>17.931818181818205</v>
      </c>
      <c r="H11" s="113">
        <f>+'Q33'!H11*1000/'Q12'!H11</f>
        <v>19.197021408625357</v>
      </c>
      <c r="I11" s="14"/>
    </row>
    <row r="12" spans="2:9" s="98" customFormat="1" ht="14" hidden="1" customHeight="1" outlineLevel="1" x14ac:dyDescent="0.35">
      <c r="B12" s="99" t="s">
        <v>291</v>
      </c>
      <c r="C12" s="133">
        <f>+'Q33'!C12*1000/'Q12'!C12</f>
        <v>17.857767063432341</v>
      </c>
      <c r="D12" s="113">
        <f>+'Q33'!D12*1000/'Q12'!D12</f>
        <v>28.247619047619025</v>
      </c>
      <c r="E12" s="113">
        <f>+'Q33'!E12*1000/'Q12'!E12</f>
        <v>19.163297045101086</v>
      </c>
      <c r="F12" s="113">
        <f>+'Q33'!F12*1000/'Q12'!F12</f>
        <v>15.817051509769092</v>
      </c>
      <c r="G12" s="113">
        <f>+'Q33'!G12*1000/'Q12'!G12</f>
        <v>40.308584686774999</v>
      </c>
      <c r="H12" s="113">
        <f>+'Q33'!H12*1000/'Q12'!H12</f>
        <v>14.978886756237976</v>
      </c>
      <c r="I12" s="14"/>
    </row>
    <row r="13" spans="2:9" s="98" customFormat="1" ht="14" hidden="1" customHeight="1" outlineLevel="1" x14ac:dyDescent="0.35">
      <c r="B13" s="99" t="s">
        <v>292</v>
      </c>
      <c r="C13" s="133">
        <f>+'Q33'!C13*1000/'Q12'!C13</f>
        <v>39.239436619718283</v>
      </c>
      <c r="D13" s="139" t="s">
        <v>100</v>
      </c>
      <c r="E13" s="139" t="s">
        <v>100</v>
      </c>
      <c r="F13" s="139" t="s">
        <v>100</v>
      </c>
      <c r="G13" s="113">
        <f>+'Q33'!G13*1000/'Q12'!G13</f>
        <v>39.239436619718283</v>
      </c>
      <c r="H13" s="139" t="s">
        <v>100</v>
      </c>
      <c r="I13" s="14"/>
    </row>
    <row r="14" spans="2:9" s="98" customFormat="1" ht="14" hidden="1" customHeight="1" outlineLevel="1" x14ac:dyDescent="0.35">
      <c r="B14" s="99" t="s">
        <v>293</v>
      </c>
      <c r="C14" s="133">
        <f>+'Q33'!C14*1000/'Q12'!C14</f>
        <v>28.491549186073804</v>
      </c>
      <c r="D14" s="113">
        <f>+'Q33'!D14*1000/'Q12'!D14</f>
        <v>30.79999999999999</v>
      </c>
      <c r="E14" s="113">
        <f>+'Q33'!E14*1000/'Q12'!E14</f>
        <v>28.889772727272749</v>
      </c>
      <c r="F14" s="113">
        <f>+'Q33'!F14*1000/'Q12'!F14</f>
        <v>28.243103702610963</v>
      </c>
      <c r="G14" s="113">
        <f>+'Q33'!G14*1000/'Q12'!G14</f>
        <v>24.530744336569597</v>
      </c>
      <c r="H14" s="113">
        <f>+'Q33'!H14*1000/'Q12'!H14</f>
        <v>30.384481558802975</v>
      </c>
      <c r="I14" s="14"/>
    </row>
    <row r="15" spans="2:9" s="98" customFormat="1" ht="14" hidden="1" customHeight="1" outlineLevel="1" x14ac:dyDescent="0.35">
      <c r="B15" s="99" t="s">
        <v>294</v>
      </c>
      <c r="C15" s="133">
        <f>+'Q33'!C15*1000/'Q12'!C15</f>
        <v>39.197386711148035</v>
      </c>
      <c r="D15" s="113">
        <f>+'Q33'!D15*1000/'Q12'!D15</f>
        <v>32.239130434782595</v>
      </c>
      <c r="E15" s="113">
        <f>+'Q33'!E15*1000/'Q12'!E15</f>
        <v>33.710568454763774</v>
      </c>
      <c r="F15" s="113">
        <f>+'Q33'!F15*1000/'Q12'!F15</f>
        <v>39.13080168776375</v>
      </c>
      <c r="G15" s="113">
        <f>+'Q33'!G15*1000/'Q12'!G15</f>
        <v>56.44830132939439</v>
      </c>
      <c r="H15" s="113">
        <f>+'Q33'!H15*1000/'Q12'!H15</f>
        <v>33.510366826156321</v>
      </c>
      <c r="I15" s="14"/>
    </row>
    <row r="16" spans="2:9" s="98" customFormat="1" ht="14" hidden="1" customHeight="1" outlineLevel="1" x14ac:dyDescent="0.35">
      <c r="B16" s="99" t="s">
        <v>295</v>
      </c>
      <c r="C16" s="133">
        <f>+'Q33'!C16*1000/'Q12'!C16</f>
        <v>28.637669313404977</v>
      </c>
      <c r="D16" s="113">
        <f>+'Q33'!D16*1000/'Q12'!D16</f>
        <v>44.813084112149539</v>
      </c>
      <c r="E16" s="113">
        <f>+'Q33'!E16*1000/'Q12'!E16</f>
        <v>22.157331136737998</v>
      </c>
      <c r="F16" s="113">
        <f>+'Q33'!F16*1000/'Q12'!F16</f>
        <v>23.933151770240194</v>
      </c>
      <c r="G16" s="113">
        <f>+'Q33'!G16*1000/'Q12'!G16</f>
        <v>42.826800364630806</v>
      </c>
      <c r="H16" s="113">
        <f>+'Q33'!H16*1000/'Q12'!H16</f>
        <v>33.180825818699425</v>
      </c>
      <c r="I16" s="14"/>
    </row>
    <row r="17" spans="2:9" s="98" customFormat="1" ht="14" hidden="1" customHeight="1" outlineLevel="1" x14ac:dyDescent="0.35">
      <c r="B17" s="99" t="s">
        <v>296</v>
      </c>
      <c r="C17" s="133">
        <f>+'Q33'!C17*1000/'Q12'!C17</f>
        <v>29.906869589500271</v>
      </c>
      <c r="D17" s="113">
        <f>+'Q33'!D17*1000/'Q12'!D17</f>
        <v>25.607623318385663</v>
      </c>
      <c r="E17" s="113">
        <f>+'Q33'!E17*1000/'Q12'!E17</f>
        <v>28.595106186518919</v>
      </c>
      <c r="F17" s="113">
        <f>+'Q33'!F17*1000/'Q12'!F17</f>
        <v>32.121102248005776</v>
      </c>
      <c r="G17" s="113">
        <f>+'Q33'!G17*1000/'Q12'!G17</f>
        <v>23.88065233506304</v>
      </c>
      <c r="H17" s="113">
        <f>+'Q33'!H17*1000/'Q12'!H17</f>
        <v>45.214446952595942</v>
      </c>
      <c r="I17" s="14"/>
    </row>
    <row r="18" spans="2:9" s="98" customFormat="1" ht="14" hidden="1" customHeight="1" outlineLevel="1" x14ac:dyDescent="0.35">
      <c r="B18" s="99" t="s">
        <v>297</v>
      </c>
      <c r="C18" s="133">
        <f>+'Q33'!C18*1000/'Q12'!C18</f>
        <v>31.635588147261259</v>
      </c>
      <c r="D18" s="113">
        <f>+'Q33'!D18*1000/'Q12'!D18</f>
        <v>19.14516129032258</v>
      </c>
      <c r="E18" s="113">
        <f>+'Q33'!E18*1000/'Q12'!E18</f>
        <v>24.071621621621659</v>
      </c>
      <c r="F18" s="113">
        <f>+'Q33'!F18*1000/'Q12'!F18</f>
        <v>28.457606734816423</v>
      </c>
      <c r="G18" s="113">
        <f>+'Q33'!G18*1000/'Q12'!G18</f>
        <v>46.592871830020584</v>
      </c>
      <c r="H18" s="113">
        <f>+'Q33'!H18*1000/'Q12'!H18</f>
        <v>27.178082191780767</v>
      </c>
      <c r="I18" s="14"/>
    </row>
    <row r="19" spans="2:9" s="98" customFormat="1" ht="14" hidden="1" customHeight="1" outlineLevel="1" x14ac:dyDescent="0.35">
      <c r="B19" s="99" t="s">
        <v>298</v>
      </c>
      <c r="C19" s="133">
        <f>+'Q33'!C19*1000/'Q12'!C19</f>
        <v>35.457966616084931</v>
      </c>
      <c r="D19" s="113">
        <f>+'Q33'!D19*1000/'Q12'!D19</f>
        <v>25.045685279187818</v>
      </c>
      <c r="E19" s="113">
        <f>+'Q33'!E19*1000/'Q12'!E19</f>
        <v>32.477611940298466</v>
      </c>
      <c r="F19" s="113">
        <f>+'Q33'!F19*1000/'Q12'!F19</f>
        <v>28.373297002724829</v>
      </c>
      <c r="G19" s="113">
        <f>+'Q33'!G19*1000/'Q12'!G19</f>
        <v>36.355769230769248</v>
      </c>
      <c r="H19" s="113">
        <f>+'Q33'!H19*1000/'Q12'!H19</f>
        <v>54.893740902474441</v>
      </c>
      <c r="I19" s="14"/>
    </row>
    <row r="20" spans="2:9" s="98" customFormat="1" ht="14" hidden="1" customHeight="1" outlineLevel="1" x14ac:dyDescent="0.35">
      <c r="B20" s="99" t="s">
        <v>299</v>
      </c>
      <c r="C20" s="133">
        <f>+'Q33'!C20*1000/'Q12'!C20</f>
        <v>34.690754516471799</v>
      </c>
      <c r="D20" s="139" t="s">
        <v>100</v>
      </c>
      <c r="E20" s="113">
        <f>+'Q33'!E20*1000/'Q12'!E20</f>
        <v>10.91666666666667</v>
      </c>
      <c r="F20" s="139" t="s">
        <v>100</v>
      </c>
      <c r="G20" s="139" t="s">
        <v>100</v>
      </c>
      <c r="H20" s="113">
        <f>+'Q33'!H20*1000/'Q12'!H20</f>
        <v>35.312977099236612</v>
      </c>
      <c r="I20" s="14"/>
    </row>
    <row r="21" spans="2:9" s="98" customFormat="1" ht="14" hidden="1" customHeight="1" outlineLevel="1" x14ac:dyDescent="0.35">
      <c r="B21" s="99" t="s">
        <v>300</v>
      </c>
      <c r="C21" s="133">
        <f>+'Q33'!C21*1000/'Q12'!C21</f>
        <v>44.971673702846267</v>
      </c>
      <c r="D21" s="113">
        <f>+'Q33'!D21*1000/'Q12'!D21</f>
        <v>29.98802395209584</v>
      </c>
      <c r="E21" s="113">
        <f>+'Q33'!E21*1000/'Q12'!E21</f>
        <v>51.157240522063397</v>
      </c>
      <c r="F21" s="113">
        <f>+'Q33'!F21*1000/'Q12'!F21</f>
        <v>49.288497217068546</v>
      </c>
      <c r="G21" s="113">
        <f>+'Q33'!G21*1000/'Q12'!G21</f>
        <v>31.430288461538403</v>
      </c>
      <c r="H21" s="113">
        <f>+'Q33'!H21*1000/'Q12'!H21</f>
        <v>40.813824884792638</v>
      </c>
      <c r="I21" s="14"/>
    </row>
    <row r="22" spans="2:9" s="98" customFormat="1" ht="14" hidden="1" customHeight="1" outlineLevel="1" x14ac:dyDescent="0.35">
      <c r="B22" s="99" t="s">
        <v>301</v>
      </c>
      <c r="C22" s="133">
        <f>+'Q33'!C22*1000/'Q12'!C22</f>
        <v>30.993719279082651</v>
      </c>
      <c r="D22" s="113">
        <f>+'Q33'!D22*1000/'Q12'!D22</f>
        <v>29.584905660377355</v>
      </c>
      <c r="E22" s="113">
        <f>+'Q33'!E22*1000/'Q12'!E22</f>
        <v>43.312328767123304</v>
      </c>
      <c r="F22" s="113">
        <f>+'Q33'!F22*1000/'Q12'!F22</f>
        <v>30.144976076554901</v>
      </c>
      <c r="G22" s="113">
        <f>+'Q33'!G22*1000/'Q12'!G22</f>
        <v>32.286698463169046</v>
      </c>
      <c r="H22" s="113">
        <f>+'Q33'!H22*1000/'Q12'!H22</f>
        <v>29.25674291567061</v>
      </c>
      <c r="I22" s="14"/>
    </row>
    <row r="23" spans="2:9" s="98" customFormat="1" ht="14" hidden="1" customHeight="1" outlineLevel="1" x14ac:dyDescent="0.35">
      <c r="B23" s="99" t="s">
        <v>302</v>
      </c>
      <c r="C23" s="133">
        <f>+'Q33'!C23*1000/'Q12'!C23</f>
        <v>31.663943990664905</v>
      </c>
      <c r="D23" s="113">
        <f>+'Q33'!D23*1000/'Q12'!D23</f>
        <v>36.932584269662925</v>
      </c>
      <c r="E23" s="113">
        <f>+'Q33'!E23*1000/'Q12'!E23</f>
        <v>25.30804179918216</v>
      </c>
      <c r="F23" s="113">
        <f>+'Q33'!F23*1000/'Q12'!F23</f>
        <v>33.385144429160732</v>
      </c>
      <c r="G23" s="113">
        <f>+'Q33'!G23*1000/'Q12'!G23</f>
        <v>28.479064039409042</v>
      </c>
      <c r="H23" s="113">
        <f>+'Q33'!H23*1000/'Q12'!H23</f>
        <v>34.805037313432884</v>
      </c>
      <c r="I23" s="14"/>
    </row>
    <row r="24" spans="2:9" s="98" customFormat="1" ht="14" hidden="1" customHeight="1" outlineLevel="1" x14ac:dyDescent="0.35">
      <c r="B24" s="99" t="s">
        <v>303</v>
      </c>
      <c r="C24" s="133">
        <f>+'Q33'!C24*1000/'Q12'!C24</f>
        <v>29.162818863068548</v>
      </c>
      <c r="D24" s="113">
        <f>+'Q33'!D24*1000/'Q12'!D24</f>
        <v>26.373259052924787</v>
      </c>
      <c r="E24" s="113">
        <f>+'Q33'!E24*1000/'Q12'!E24</f>
        <v>29.294163123308927</v>
      </c>
      <c r="F24" s="113">
        <f>+'Q33'!F24*1000/'Q12'!F24</f>
        <v>33.083827751196075</v>
      </c>
      <c r="G24" s="113">
        <f>+'Q33'!G24*1000/'Q12'!G24</f>
        <v>30.973675864256172</v>
      </c>
      <c r="H24" s="113">
        <f>+'Q33'!H24*1000/'Q12'!H24</f>
        <v>15.630630630630652</v>
      </c>
      <c r="I24" s="14"/>
    </row>
    <row r="25" spans="2:9" s="98" customFormat="1" ht="14" hidden="1" customHeight="1" outlineLevel="1" x14ac:dyDescent="0.35">
      <c r="B25" s="99" t="s">
        <v>304</v>
      </c>
      <c r="C25" s="133">
        <f>+'Q33'!C25*1000/'Q12'!C25</f>
        <v>26.291523366376712</v>
      </c>
      <c r="D25" s="113">
        <f>+'Q33'!D25*1000/'Q12'!D25</f>
        <v>22.785714285714281</v>
      </c>
      <c r="E25" s="113">
        <f>+'Q33'!E25*1000/'Q12'!E25</f>
        <v>42.243542435424352</v>
      </c>
      <c r="F25" s="113">
        <f>+'Q33'!F25*1000/'Q12'!F25</f>
        <v>28.604039634146293</v>
      </c>
      <c r="G25" s="113">
        <f>+'Q33'!G25*1000/'Q12'!G25</f>
        <v>17.523714094856377</v>
      </c>
      <c r="H25" s="113">
        <f>+'Q33'!H25*1000/'Q12'!H25</f>
        <v>20.235294117647062</v>
      </c>
      <c r="I25" s="14"/>
    </row>
    <row r="26" spans="2:9" s="98" customFormat="1" ht="14" hidden="1" customHeight="1" outlineLevel="1" x14ac:dyDescent="0.35">
      <c r="B26" s="99" t="s">
        <v>305</v>
      </c>
      <c r="C26" s="133">
        <f>+'Q33'!C26*1000/'Q12'!C26</f>
        <v>27.282505643340762</v>
      </c>
      <c r="D26" s="113">
        <f>+'Q33'!D26*1000/'Q12'!D26</f>
        <v>31.245322245322292</v>
      </c>
      <c r="E26" s="113">
        <f>+'Q33'!E26*1000/'Q12'!E26</f>
        <v>26.718003820439353</v>
      </c>
      <c r="F26" s="113">
        <f>+'Q33'!F26*1000/'Q12'!F26</f>
        <v>28.399936442361017</v>
      </c>
      <c r="G26" s="113">
        <f>+'Q33'!G26*1000/'Q12'!G26</f>
        <v>23.36133440514471</v>
      </c>
      <c r="H26" s="113">
        <f>+'Q33'!H26*1000/'Q12'!H26</f>
        <v>24.139383155397475</v>
      </c>
      <c r="I26" s="14"/>
    </row>
    <row r="27" spans="2:9" s="98" customFormat="1" ht="14" hidden="1" customHeight="1" outlineLevel="1" x14ac:dyDescent="0.35">
      <c r="B27" s="99" t="s">
        <v>306</v>
      </c>
      <c r="C27" s="133">
        <f>+'Q33'!C27*1000/'Q12'!C27</f>
        <v>21.306043129388055</v>
      </c>
      <c r="D27" s="113">
        <f>+'Q33'!D27*1000/'Q12'!D27</f>
        <v>36.6875</v>
      </c>
      <c r="E27" s="113">
        <f>+'Q33'!E27*1000/'Q12'!E27</f>
        <v>30.027287319422161</v>
      </c>
      <c r="F27" s="113">
        <f>+'Q33'!F27*1000/'Q12'!F27</f>
        <v>30.542883211678905</v>
      </c>
      <c r="G27" s="113">
        <f>+'Q33'!G27*1000/'Q12'!G27</f>
        <v>19.600814663951098</v>
      </c>
      <c r="H27" s="113">
        <f>+'Q33'!H27*1000/'Q12'!H27</f>
        <v>18.653121730031515</v>
      </c>
      <c r="I27" s="14"/>
    </row>
    <row r="28" spans="2:9" s="98" customFormat="1" ht="14" hidden="1" customHeight="1" outlineLevel="1" x14ac:dyDescent="0.35">
      <c r="B28" s="99" t="s">
        <v>307</v>
      </c>
      <c r="C28" s="133">
        <f>+'Q33'!C28*1000/'Q12'!C28</f>
        <v>44.383408493047646</v>
      </c>
      <c r="D28" s="113">
        <f>+'Q33'!D28*1000/'Q12'!D28</f>
        <v>22.333333333333329</v>
      </c>
      <c r="E28" s="113">
        <f>+'Q33'!E28*1000/'Q12'!E28</f>
        <v>31.294117647058837</v>
      </c>
      <c r="F28" s="113">
        <f>+'Q33'!F28*1000/'Q12'!F28</f>
        <v>44.080327080327045</v>
      </c>
      <c r="G28" s="113">
        <f>+'Q33'!G28*1000/'Q12'!G28</f>
        <v>63.785587188612141</v>
      </c>
      <c r="H28" s="113">
        <f>+'Q33'!H28*1000/'Q12'!H28</f>
        <v>38.689211541995604</v>
      </c>
      <c r="I28" s="14"/>
    </row>
    <row r="29" spans="2:9" s="98" customFormat="1" ht="14" hidden="1" customHeight="1" outlineLevel="1" x14ac:dyDescent="0.35">
      <c r="B29" s="99" t="s">
        <v>308</v>
      </c>
      <c r="C29" s="133">
        <f>+'Q33'!C29*1000/'Q12'!C29</f>
        <v>31.458989229494538</v>
      </c>
      <c r="D29" s="113">
        <f>+'Q33'!D29*1000/'Q12'!D29</f>
        <v>35.946280991735513</v>
      </c>
      <c r="E29" s="113">
        <f>+'Q33'!E29*1000/'Q12'!E29</f>
        <v>28.569396763119158</v>
      </c>
      <c r="F29" s="113">
        <f>+'Q33'!F29*1000/'Q12'!F29</f>
        <v>31.071778140293549</v>
      </c>
      <c r="G29" s="113">
        <f>+'Q33'!G29*1000/'Q12'!G29</f>
        <v>38.767810026385298</v>
      </c>
      <c r="H29" s="113">
        <f>+'Q33'!H29*1000/'Q12'!H29</f>
        <v>31.857695614789389</v>
      </c>
      <c r="I29" s="14"/>
    </row>
    <row r="30" spans="2:9" s="98" customFormat="1" ht="14" hidden="1" customHeight="1" outlineLevel="1" x14ac:dyDescent="0.35">
      <c r="B30" s="99" t="s">
        <v>309</v>
      </c>
      <c r="C30" s="133">
        <f>+'Q33'!C30*1000/'Q12'!C30</f>
        <v>42.335092238656792</v>
      </c>
      <c r="D30" s="113">
        <f>+'Q33'!D30*1000/'Q12'!D30</f>
        <v>37.082352941176474</v>
      </c>
      <c r="E30" s="113">
        <f>+'Q33'!E30*1000/'Q12'!E30</f>
        <v>33.069920844327207</v>
      </c>
      <c r="F30" s="113">
        <f>+'Q33'!F30*1000/'Q12'!F30</f>
        <v>38.614009661835915</v>
      </c>
      <c r="G30" s="113">
        <f>+'Q33'!G30*1000/'Q12'!G30</f>
        <v>29.051548829510335</v>
      </c>
      <c r="H30" s="113">
        <f>+'Q33'!H30*1000/'Q12'!H30</f>
        <v>47.656233171782318</v>
      </c>
      <c r="I30" s="14"/>
    </row>
    <row r="31" spans="2:9" s="98" customFormat="1" ht="14" hidden="1" customHeight="1" outlineLevel="1" x14ac:dyDescent="0.35">
      <c r="B31" s="99" t="s">
        <v>310</v>
      </c>
      <c r="C31" s="133">
        <f>+'Q33'!C31*1000/'Q12'!C31</f>
        <v>28.620440354912891</v>
      </c>
      <c r="D31" s="113">
        <f>+'Q33'!D31*1000/'Q12'!D31</f>
        <v>72.902439024390262</v>
      </c>
      <c r="E31" s="113">
        <f>+'Q33'!E31*1000/'Q12'!E31</f>
        <v>21.189075630252084</v>
      </c>
      <c r="F31" s="113">
        <f>+'Q33'!F31*1000/'Q12'!F31</f>
        <v>29.044989775051089</v>
      </c>
      <c r="G31" s="113">
        <f>+'Q33'!G31*1000/'Q12'!G31</f>
        <v>14.947503201024334</v>
      </c>
      <c r="H31" s="113">
        <f>+'Q33'!H31*1000/'Q12'!H31</f>
        <v>48.017441860465055</v>
      </c>
      <c r="I31" s="14"/>
    </row>
    <row r="32" spans="2:9" s="98" customFormat="1" ht="14" hidden="1" customHeight="1" outlineLevel="1" x14ac:dyDescent="0.35">
      <c r="B32" s="99" t="s">
        <v>311</v>
      </c>
      <c r="C32" s="133">
        <f>+'Q33'!C32*1000/'Q12'!C32</f>
        <v>23.171941191128809</v>
      </c>
      <c r="D32" s="113">
        <f>+'Q33'!D32*1000/'Q12'!D32</f>
        <v>33.412811387900312</v>
      </c>
      <c r="E32" s="113">
        <f>+'Q33'!E32*1000/'Q12'!E32</f>
        <v>30.947624847746578</v>
      </c>
      <c r="F32" s="113">
        <f>+'Q33'!F32*1000/'Q12'!F32</f>
        <v>28.173258003766524</v>
      </c>
      <c r="G32" s="113">
        <f>+'Q33'!G32*1000/'Q12'!G32</f>
        <v>19.320720720720729</v>
      </c>
      <c r="H32" s="113">
        <f>+'Q33'!H32*1000/'Q12'!H32</f>
        <v>13.912893190459686</v>
      </c>
      <c r="I32" s="14"/>
    </row>
    <row r="33" spans="2:9" s="98" customFormat="1" ht="14" hidden="1" customHeight="1" outlineLevel="1" x14ac:dyDescent="0.35">
      <c r="B33" s="99" t="s">
        <v>312</v>
      </c>
      <c r="C33" s="133">
        <f>+'Q33'!C33*1000/'Q12'!C33</f>
        <v>30.476058931860074</v>
      </c>
      <c r="D33" s="113">
        <f>+'Q33'!D33*1000/'Q12'!D33</f>
        <v>28.092024539877301</v>
      </c>
      <c r="E33" s="113">
        <f>+'Q33'!E33*1000/'Q12'!E33</f>
        <v>23.883378016085821</v>
      </c>
      <c r="F33" s="113">
        <f>+'Q33'!F33*1000/'Q12'!F33</f>
        <v>21.273962264150953</v>
      </c>
      <c r="G33" s="113">
        <f>+'Q33'!G33*1000/'Q12'!G33</f>
        <v>44.037105751391458</v>
      </c>
      <c r="H33" s="113">
        <f>+'Q33'!H33*1000/'Q12'!H33</f>
        <v>51.486597938144278</v>
      </c>
      <c r="I33" s="14"/>
    </row>
    <row r="34" spans="2:9" s="98" customFormat="1" ht="14" hidden="1" customHeight="1" outlineLevel="1" x14ac:dyDescent="0.35">
      <c r="B34" s="99" t="s">
        <v>313</v>
      </c>
      <c r="C34" s="133">
        <f>+'Q33'!C34*1000/'Q12'!C34</f>
        <v>27.46936826306445</v>
      </c>
      <c r="D34" s="113">
        <f>+'Q33'!D34*1000/'Q12'!D34</f>
        <v>31.848130841121471</v>
      </c>
      <c r="E34" s="113">
        <f>+'Q33'!E34*1000/'Q12'!E34</f>
        <v>29.984921178889632</v>
      </c>
      <c r="F34" s="113">
        <f>+'Q33'!F34*1000/'Q12'!F34</f>
        <v>23.397959183673429</v>
      </c>
      <c r="G34" s="113">
        <f>+'Q33'!G34*1000/'Q12'!G34</f>
        <v>34.614243323442111</v>
      </c>
      <c r="H34" s="113">
        <f>+'Q33'!H34*1000/'Q12'!H34</f>
        <v>27.144867549668845</v>
      </c>
      <c r="I34" s="14"/>
    </row>
    <row r="35" spans="2:9" s="1" customFormat="1" ht="14" customHeight="1" collapsed="1" x14ac:dyDescent="0.3">
      <c r="B35" s="100" t="s">
        <v>57</v>
      </c>
      <c r="C35" s="64">
        <f>+'Q33'!C35*1000/'Q12'!C35</f>
        <v>37.044827586206033</v>
      </c>
      <c r="D35" s="31">
        <f>+'Q33'!D35*1000/'Q12'!D35</f>
        <v>24.233082706766911</v>
      </c>
      <c r="E35" s="31">
        <f>+'Q33'!E35*1000/'Q12'!E35</f>
        <v>31.785234899328881</v>
      </c>
      <c r="F35" s="31">
        <f>+'Q33'!F35*1000/'Q12'!F35</f>
        <v>28.334831460674074</v>
      </c>
      <c r="G35" s="137" t="s">
        <v>100</v>
      </c>
      <c r="H35" s="31">
        <f>+'Q33'!H35*1000/'Q12'!H35</f>
        <v>39.967326732673463</v>
      </c>
    </row>
    <row r="36" spans="2:9" s="1" customFormat="1" ht="14" customHeight="1" x14ac:dyDescent="0.3">
      <c r="B36" s="100" t="s">
        <v>58</v>
      </c>
      <c r="C36" s="64">
        <f>+'Q33'!C36*1000/'Q12'!C36</f>
        <v>38.001417128773632</v>
      </c>
      <c r="D36" s="31">
        <f>+'Q33'!D36*1000/'Q12'!D36</f>
        <v>26.210045662100441</v>
      </c>
      <c r="E36" s="31">
        <f>+'Q33'!E36*1000/'Q12'!E36</f>
        <v>32.553318824809715</v>
      </c>
      <c r="F36" s="31">
        <f>+'Q33'!F36*1000/'Q12'!F36</f>
        <v>23.599664679582713</v>
      </c>
      <c r="G36" s="31">
        <f>+'Q33'!G36*1000/'Q12'!G36</f>
        <v>24.066076859275505</v>
      </c>
      <c r="H36" s="31">
        <f>+'Q33'!H36*1000/'Q12'!H36</f>
        <v>65.04626060138817</v>
      </c>
    </row>
    <row r="37" spans="2:9" s="1" customFormat="1" ht="14" customHeight="1" x14ac:dyDescent="0.3">
      <c r="B37" s="102" t="s">
        <v>49</v>
      </c>
      <c r="C37" s="64">
        <f>+'Q33'!C37*1000/'Q12'!C37</f>
        <v>25.802338933347844</v>
      </c>
      <c r="D37" s="31">
        <f>+'Q33'!D37*1000/'Q12'!D37</f>
        <v>30.535261923377657</v>
      </c>
      <c r="E37" s="31">
        <f>+'Q33'!E37*1000/'Q12'!E37</f>
        <v>27.498641747256329</v>
      </c>
      <c r="F37" s="31">
        <f>+'Q33'!F37*1000/'Q12'!F37</f>
        <v>23.687606564364735</v>
      </c>
      <c r="G37" s="31">
        <f>+'Q33'!G37*1000/'Q12'!G37</f>
        <v>29.646094946401231</v>
      </c>
      <c r="H37" s="31">
        <f>+'Q33'!H37*1000/'Q12'!H37</f>
        <v>18.595881991395267</v>
      </c>
    </row>
    <row r="38" spans="2:9" s="1" customFormat="1" ht="14" customHeight="1" x14ac:dyDescent="0.3">
      <c r="B38" s="100" t="s">
        <v>50</v>
      </c>
      <c r="C38" s="64">
        <f>+'Q33'!C38*1000/'Q12'!C38</f>
        <v>29.443046826630848</v>
      </c>
      <c r="D38" s="31">
        <f>+'Q33'!D38*1000/'Q12'!D38</f>
        <v>31.869088743299709</v>
      </c>
      <c r="E38" s="31">
        <f>+'Q33'!E38*1000/'Q12'!E38</f>
        <v>30.603610409231866</v>
      </c>
      <c r="F38" s="31">
        <f>+'Q33'!F38*1000/'Q12'!F38</f>
        <v>25.266153539580589</v>
      </c>
      <c r="G38" s="31">
        <f>+'Q33'!G38*1000/'Q12'!G38</f>
        <v>20.943135091766077</v>
      </c>
      <c r="H38" s="31">
        <f>+'Q33'!H38*1000/'Q12'!H38</f>
        <v>30.84517628111043</v>
      </c>
    </row>
    <row r="39" spans="2:9" s="1" customFormat="1" ht="14" hidden="1" customHeight="1" outlineLevel="1" x14ac:dyDescent="0.3">
      <c r="B39" s="99" t="s">
        <v>314</v>
      </c>
      <c r="C39" s="133">
        <f>+'Q33'!C39*1000/'Q12'!C39</f>
        <v>25.351424842288523</v>
      </c>
      <c r="D39" s="113">
        <f>+'Q33'!D39*1000/'Q12'!D39</f>
        <v>30.465944272445871</v>
      </c>
      <c r="E39" s="113">
        <f>+'Q33'!E39*1000/'Q12'!E39</f>
        <v>30.460083160083165</v>
      </c>
      <c r="F39" s="113">
        <f>+'Q33'!F39*1000/'Q12'!F39</f>
        <v>23.483546205860467</v>
      </c>
      <c r="G39" s="113">
        <f>+'Q33'!G39*1000/'Q12'!G39</f>
        <v>15.337231057062658</v>
      </c>
      <c r="H39" s="113">
        <f>+'Q33'!H39*1000/'Q12'!H39</f>
        <v>23.557928214447987</v>
      </c>
    </row>
    <row r="40" spans="2:9" s="1" customFormat="1" ht="14" hidden="1" customHeight="1" outlineLevel="1" x14ac:dyDescent="0.3">
      <c r="B40" s="99" t="s">
        <v>315</v>
      </c>
      <c r="C40" s="133">
        <f>+'Q33'!C40*1000/'Q12'!C40</f>
        <v>28.187210478675198</v>
      </c>
      <c r="D40" s="113">
        <f>+'Q33'!D40*1000/'Q12'!D40</f>
        <v>30.833636915604281</v>
      </c>
      <c r="E40" s="113">
        <f>+'Q33'!E40*1000/'Q12'!E40</f>
        <v>32.35196640372294</v>
      </c>
      <c r="F40" s="113">
        <f>+'Q33'!F40*1000/'Q12'!F40</f>
        <v>27.702276357827486</v>
      </c>
      <c r="G40" s="113">
        <f>+'Q33'!G40*1000/'Q12'!G40</f>
        <v>24.747883779455346</v>
      </c>
      <c r="H40" s="113">
        <f>+'Q33'!H40*1000/'Q12'!H40</f>
        <v>21.606312646619728</v>
      </c>
    </row>
    <row r="41" spans="2:9" s="1" customFormat="1" ht="14" hidden="1" customHeight="1" outlineLevel="1" x14ac:dyDescent="0.3">
      <c r="B41" s="99" t="s">
        <v>316</v>
      </c>
      <c r="C41" s="133">
        <f>+'Q33'!C41*1000/'Q12'!C41</f>
        <v>30.417784988450013</v>
      </c>
      <c r="D41" s="113">
        <f>+'Q33'!D41*1000/'Q12'!D41</f>
        <v>32.812628170534403</v>
      </c>
      <c r="E41" s="113">
        <f>+'Q33'!E41*1000/'Q12'!E41</f>
        <v>28.716317834315081</v>
      </c>
      <c r="F41" s="113">
        <f>+'Q33'!F41*1000/'Q12'!F41</f>
        <v>22.521732669589177</v>
      </c>
      <c r="G41" s="113">
        <f>+'Q33'!G41*1000/'Q12'!G41</f>
        <v>19.601386481802503</v>
      </c>
      <c r="H41" s="113">
        <f>+'Q33'!H41*1000/'Q12'!H41</f>
        <v>31.799161974840832</v>
      </c>
    </row>
    <row r="42" spans="2:9" ht="14" customHeight="1" collapsed="1" x14ac:dyDescent="0.2">
      <c r="B42" s="10" t="s">
        <v>51</v>
      </c>
      <c r="C42" s="64">
        <f>+'Q33'!C42*1000/'Q12'!C42</f>
        <v>47.185807534771605</v>
      </c>
      <c r="D42" s="31">
        <f>+'Q33'!D42*1000/'Q12'!D42</f>
        <v>27.231351351351361</v>
      </c>
      <c r="E42" s="31">
        <f>+'Q33'!E42*1000/'Q12'!E42</f>
        <v>26.842820957205742</v>
      </c>
      <c r="F42" s="31">
        <f>+'Q33'!F42*1000/'Q12'!F42</f>
        <v>24.965860705596192</v>
      </c>
      <c r="G42" s="31">
        <f>+'Q33'!G42*1000/'Q12'!G42</f>
        <v>71.696963873943048</v>
      </c>
      <c r="H42" s="31">
        <f>+'Q33'!H42*1000/'Q12'!H42</f>
        <v>55.743995554052873</v>
      </c>
    </row>
    <row r="43" spans="2:9" ht="14" customHeight="1" x14ac:dyDescent="0.2">
      <c r="B43" s="10" t="s">
        <v>52</v>
      </c>
      <c r="C43" s="64">
        <f>+'Q33'!C43*1000/'Q12'!C43</f>
        <v>38.270378209993147</v>
      </c>
      <c r="D43" s="31">
        <f>+'Q33'!D43*1000/'Q12'!D43</f>
        <v>27.592554291623625</v>
      </c>
      <c r="E43" s="31">
        <f>+'Q33'!E43*1000/'Q12'!E43</f>
        <v>31.153793281209857</v>
      </c>
      <c r="F43" s="31">
        <f>+'Q33'!F43*1000/'Q12'!F43</f>
        <v>33.809076200015475</v>
      </c>
      <c r="G43" s="31">
        <f>+'Q33'!G43*1000/'Q12'!G43</f>
        <v>35.803893552419908</v>
      </c>
      <c r="H43" s="31">
        <f>+'Q33'!H43*1000/'Q12'!H43</f>
        <v>51.991281778250972</v>
      </c>
    </row>
    <row r="44" spans="2:9" ht="14" customHeight="1" x14ac:dyDescent="0.2">
      <c r="B44" s="10" t="s">
        <v>61</v>
      </c>
      <c r="C44" s="64">
        <f>+'Q33'!C44*1000/'Q12'!C44</f>
        <v>34.835343775217076</v>
      </c>
      <c r="D44" s="31">
        <f>+'Q33'!D44*1000/'Q12'!D44</f>
        <v>39.670446491849837</v>
      </c>
      <c r="E44" s="31">
        <f>+'Q33'!E44*1000/'Q12'!E44</f>
        <v>39.949012494961501</v>
      </c>
      <c r="F44" s="31">
        <f>+'Q33'!F44*1000/'Q12'!F44</f>
        <v>36.869637251482303</v>
      </c>
      <c r="G44" s="31">
        <f>+'Q33'!G44*1000/'Q12'!G44</f>
        <v>48.002534211859967</v>
      </c>
      <c r="H44" s="31">
        <f>+'Q33'!H44*1000/'Q12'!H44</f>
        <v>29.403646575230663</v>
      </c>
    </row>
    <row r="45" spans="2:9" ht="14" customHeight="1" x14ac:dyDescent="0.2">
      <c r="B45" s="10" t="s">
        <v>60</v>
      </c>
      <c r="C45" s="64">
        <f>+'Q33'!C45*1000/'Q12'!C45</f>
        <v>47.016757777555746</v>
      </c>
      <c r="D45" s="31">
        <f>+'Q33'!D45*1000/'Q12'!D45</f>
        <v>34.076070901033994</v>
      </c>
      <c r="E45" s="31">
        <f>+'Q33'!E45*1000/'Q12'!E45</f>
        <v>47.318586320874438</v>
      </c>
      <c r="F45" s="31">
        <f>+'Q33'!F45*1000/'Q12'!F45</f>
        <v>58.454393398751151</v>
      </c>
      <c r="G45" s="31">
        <f>+'Q33'!G45*1000/'Q12'!G45</f>
        <v>26.310759308120808</v>
      </c>
      <c r="H45" s="31">
        <f>+'Q33'!H45*1000/'Q12'!H45</f>
        <v>46.538496890223428</v>
      </c>
    </row>
    <row r="46" spans="2:9" ht="14" customHeight="1" x14ac:dyDescent="0.2">
      <c r="B46" s="10" t="s">
        <v>59</v>
      </c>
      <c r="C46" s="64">
        <f>+'Q33'!C46*1000/'Q12'!C46</f>
        <v>26.679448909299548</v>
      </c>
      <c r="D46" s="31">
        <f>+'Q33'!D46*1000/'Q12'!D46</f>
        <v>29.594046008119079</v>
      </c>
      <c r="E46" s="31">
        <f>+'Q33'!E46*1000/'Q12'!E46</f>
        <v>23.145530145530135</v>
      </c>
      <c r="F46" s="31">
        <f>+'Q33'!F46*1000/'Q12'!F46</f>
        <v>30.378269617706231</v>
      </c>
      <c r="G46" s="31">
        <f>+'Q33'!G46*1000/'Q12'!G46</f>
        <v>20.122727272727282</v>
      </c>
      <c r="H46" s="137" t="s">
        <v>100</v>
      </c>
    </row>
    <row r="47" spans="2:9" ht="14" customHeight="1" x14ac:dyDescent="0.2">
      <c r="B47" s="10" t="s">
        <v>62</v>
      </c>
      <c r="C47" s="64">
        <f>+'Q33'!C47*1000/'Q12'!C47</f>
        <v>34.409471495870122</v>
      </c>
      <c r="D47" s="31">
        <f>+'Q33'!D47*1000/'Q12'!D47</f>
        <v>33.896087309880414</v>
      </c>
      <c r="E47" s="31">
        <f>+'Q33'!E47*1000/'Q12'!E47</f>
        <v>34.790660763511809</v>
      </c>
      <c r="F47" s="31">
        <f>+'Q33'!F47*1000/'Q12'!F47</f>
        <v>28.446831135687262</v>
      </c>
      <c r="G47" s="31">
        <f>+'Q33'!G47*1000/'Q12'!G47</f>
        <v>33.861910828025366</v>
      </c>
      <c r="H47" s="31">
        <f>+'Q33'!H47*1000/'Q12'!H47</f>
        <v>43.333333333333272</v>
      </c>
    </row>
    <row r="48" spans="2:9" ht="14" customHeight="1" x14ac:dyDescent="0.2">
      <c r="B48" s="10" t="s">
        <v>63</v>
      </c>
      <c r="C48" s="64">
        <f>+'Q33'!C48*1000/'Q12'!C48</f>
        <v>20.514688265013778</v>
      </c>
      <c r="D48" s="31">
        <f>+'Q33'!D48*1000/'Q12'!D48</f>
        <v>32.434343434343397</v>
      </c>
      <c r="E48" s="31">
        <f>+'Q33'!E48*1000/'Q12'!E48</f>
        <v>38.793761176236735</v>
      </c>
      <c r="F48" s="31">
        <f>+'Q33'!F48*1000/'Q12'!F48</f>
        <v>29.209921910886642</v>
      </c>
      <c r="G48" s="31">
        <f>+'Q33'!G48*1000/'Q12'!G48</f>
        <v>17.502729154903061</v>
      </c>
      <c r="H48" s="31">
        <f>+'Q33'!H48*1000/'Q12'!H48</f>
        <v>17.031989644970302</v>
      </c>
    </row>
    <row r="49" spans="2:8" ht="14" customHeight="1" x14ac:dyDescent="0.2">
      <c r="B49" s="10" t="s">
        <v>69</v>
      </c>
      <c r="C49" s="64">
        <f>+'Q33'!C49*1000/'Q12'!C49</f>
        <v>59.904506117576659</v>
      </c>
      <c r="D49" s="31">
        <f>+'Q33'!D49*1000/'Q12'!D49</f>
        <v>63.466666666666669</v>
      </c>
      <c r="E49" s="31">
        <f>+'Q33'!E49*1000/'Q12'!E49</f>
        <v>58.473286875725776</v>
      </c>
      <c r="F49" s="31">
        <f>+'Q33'!F49*1000/'Q12'!F49</f>
        <v>76.198952879581256</v>
      </c>
      <c r="G49" s="31">
        <f>+'Q33'!G49*1000/'Q12'!G49</f>
        <v>23.887417218543035</v>
      </c>
      <c r="H49" s="137" t="s">
        <v>100</v>
      </c>
    </row>
    <row r="50" spans="2:8" ht="14" customHeight="1" x14ac:dyDescent="0.2">
      <c r="B50" s="10" t="s">
        <v>64</v>
      </c>
      <c r="C50" s="64">
        <f>+'Q33'!C50*1000/'Q12'!C50</f>
        <v>27.287682014954708</v>
      </c>
      <c r="D50" s="31">
        <f>+'Q33'!D50*1000/'Q12'!D50</f>
        <v>41.262650602409671</v>
      </c>
      <c r="E50" s="31">
        <f>+'Q33'!E50*1000/'Q12'!E50</f>
        <v>30.302420266907919</v>
      </c>
      <c r="F50" s="31">
        <f>+'Q33'!F50*1000/'Q12'!F50</f>
        <v>26.393892895504038</v>
      </c>
      <c r="G50" s="31">
        <f>+'Q33'!G50*1000/'Q12'!G50</f>
        <v>24.660862354892267</v>
      </c>
      <c r="H50" s="31">
        <f>+'Q33'!H50*1000/'Q12'!H50</f>
        <v>20.274207746478918</v>
      </c>
    </row>
    <row r="51" spans="2:8" ht="14" customHeight="1" x14ac:dyDescent="0.2">
      <c r="B51" s="10" t="s">
        <v>65</v>
      </c>
      <c r="C51" s="64">
        <f>+'Q33'!C51*1000/'Q12'!C51</f>
        <v>32.039928743248353</v>
      </c>
      <c r="D51" s="31">
        <f>+'Q33'!D51*1000/'Q12'!D51</f>
        <v>34.415749656121001</v>
      </c>
      <c r="E51" s="31">
        <f>+'Q33'!E51*1000/'Q12'!E51</f>
        <v>28.303658752135746</v>
      </c>
      <c r="F51" s="31">
        <f>+'Q33'!F51*1000/'Q12'!F51</f>
        <v>26.90101981773471</v>
      </c>
      <c r="G51" s="31">
        <f>+'Q33'!G51*1000/'Q12'!G51</f>
        <v>42.778956066657379</v>
      </c>
      <c r="H51" s="31">
        <f>+'Q33'!H51*1000/'Q12'!H51</f>
        <v>35.658377827105042</v>
      </c>
    </row>
    <row r="52" spans="2:8" ht="14" customHeight="1" x14ac:dyDescent="0.2">
      <c r="B52" s="10" t="s">
        <v>66</v>
      </c>
      <c r="C52" s="64">
        <f>+'Q33'!C52*1000/'Q12'!C52</f>
        <v>21.867409270571294</v>
      </c>
      <c r="D52" s="31">
        <f>+'Q33'!D52*1000/'Q12'!D52</f>
        <v>30.818913480885314</v>
      </c>
      <c r="E52" s="31">
        <f>+'Q33'!E52*1000/'Q12'!E52</f>
        <v>26.273538961038948</v>
      </c>
      <c r="F52" s="31">
        <f>+'Q33'!F52*1000/'Q12'!F52</f>
        <v>18.551165547214534</v>
      </c>
      <c r="G52" s="31">
        <f>+'Q33'!G52*1000/'Q12'!G52</f>
        <v>20.167725540025444</v>
      </c>
      <c r="H52" s="31">
        <f>+'Q33'!H52*1000/'Q12'!H52</f>
        <v>21.585741811175357</v>
      </c>
    </row>
    <row r="53" spans="2:8" ht="14" customHeight="1" x14ac:dyDescent="0.2">
      <c r="B53" s="10" t="s">
        <v>67</v>
      </c>
      <c r="C53" s="64">
        <f>+'Q33'!C53*1000/'Q12'!C53</f>
        <v>30.181709713643997</v>
      </c>
      <c r="D53" s="31">
        <f>+'Q33'!D53*1000/'Q12'!D53</f>
        <v>35.788927335640153</v>
      </c>
      <c r="E53" s="31">
        <f>+'Q33'!E53*1000/'Q12'!E53</f>
        <v>30.399554124349876</v>
      </c>
      <c r="F53" s="31">
        <f>+'Q33'!F53*1000/'Q12'!F53</f>
        <v>32.45411326994612</v>
      </c>
      <c r="G53" s="31">
        <f>+'Q33'!G53*1000/'Q12'!G53</f>
        <v>28.711987545407336</v>
      </c>
      <c r="H53" s="31">
        <f>+'Q33'!H53*1000/'Q12'!H53</f>
        <v>10.776895943562593</v>
      </c>
    </row>
    <row r="54" spans="2:8" ht="14" customHeight="1" x14ac:dyDescent="0.2">
      <c r="B54" s="86" t="s">
        <v>68</v>
      </c>
      <c r="C54" s="158">
        <f>+'Q33'!C54*1000/'Q12'!C54</f>
        <v>9.6363636363636367</v>
      </c>
      <c r="D54" s="51">
        <f>+'Q33'!D54*1000/'Q12'!D54</f>
        <v>9.6363636363636367</v>
      </c>
      <c r="E54" s="138" t="s">
        <v>100</v>
      </c>
      <c r="F54" s="138" t="s">
        <v>100</v>
      </c>
      <c r="G54" s="138" t="s">
        <v>100</v>
      </c>
      <c r="H54" s="138" t="s">
        <v>100</v>
      </c>
    </row>
    <row r="55" spans="2:8" ht="10" x14ac:dyDescent="0.2">
      <c r="B55" s="189" t="s">
        <v>247</v>
      </c>
      <c r="C55" s="189"/>
      <c r="D55" s="189"/>
      <c r="E55" s="189"/>
      <c r="F55" s="189"/>
    </row>
  </sheetData>
  <mergeCells count="9">
    <mergeCell ref="B55:F55"/>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55"/>
  <sheetViews>
    <sheetView workbookViewId="0"/>
  </sheetViews>
  <sheetFormatPr defaultColWidth="9.1796875" defaultRowHeight="10" outlineLevelRow="1" x14ac:dyDescent="0.2"/>
  <cols>
    <col min="1" max="1" width="3.6328125" style="10" customWidth="1"/>
    <col min="2" max="2" width="67.453125" style="10" customWidth="1"/>
    <col min="3" max="3" width="9.453125" style="11" customWidth="1"/>
    <col min="4" max="4" width="8.81640625" style="11" customWidth="1"/>
    <col min="5" max="5" width="13.453125" style="11" customWidth="1"/>
    <col min="6" max="6" width="14.81640625" style="11" customWidth="1"/>
    <col min="7" max="7" width="12.81640625" style="11" customWidth="1"/>
    <col min="8" max="17" width="9.1796875" style="10"/>
    <col min="18" max="18" width="51.1796875" style="10" customWidth="1"/>
    <col min="19" max="26" width="9.81640625" style="10" customWidth="1"/>
    <col min="27" max="273" width="9.1796875" style="10"/>
    <col min="274" max="274" width="51.1796875" style="10" customWidth="1"/>
    <col min="275" max="282" width="9.81640625" style="10" customWidth="1"/>
    <col min="283" max="529" width="9.1796875" style="10"/>
    <col min="530" max="530" width="51.1796875" style="10" customWidth="1"/>
    <col min="531" max="538" width="9.81640625" style="10" customWidth="1"/>
    <col min="539" max="785" width="9.1796875" style="10"/>
    <col min="786" max="786" width="51.1796875" style="10" customWidth="1"/>
    <col min="787" max="794" width="9.81640625" style="10" customWidth="1"/>
    <col min="795" max="1041" width="9.1796875" style="10"/>
    <col min="1042" max="1042" width="51.1796875" style="10" customWidth="1"/>
    <col min="1043" max="1050" width="9.81640625" style="10" customWidth="1"/>
    <col min="1051" max="1297" width="9.1796875" style="10"/>
    <col min="1298" max="1298" width="51.1796875" style="10" customWidth="1"/>
    <col min="1299" max="1306" width="9.81640625" style="10" customWidth="1"/>
    <col min="1307" max="1553" width="9.1796875" style="10"/>
    <col min="1554" max="1554" width="51.1796875" style="10" customWidth="1"/>
    <col min="1555" max="1562" width="9.81640625" style="10" customWidth="1"/>
    <col min="1563" max="1809" width="9.1796875" style="10"/>
    <col min="1810" max="1810" width="51.1796875" style="10" customWidth="1"/>
    <col min="1811" max="1818" width="9.81640625" style="10" customWidth="1"/>
    <col min="1819" max="2065" width="9.1796875" style="10"/>
    <col min="2066" max="2066" width="51.1796875" style="10" customWidth="1"/>
    <col min="2067" max="2074" width="9.81640625" style="10" customWidth="1"/>
    <col min="2075" max="2321" width="9.1796875" style="10"/>
    <col min="2322" max="2322" width="51.1796875" style="10" customWidth="1"/>
    <col min="2323" max="2330" width="9.81640625" style="10" customWidth="1"/>
    <col min="2331" max="2577" width="9.1796875" style="10"/>
    <col min="2578" max="2578" width="51.1796875" style="10" customWidth="1"/>
    <col min="2579" max="2586" width="9.81640625" style="10" customWidth="1"/>
    <col min="2587" max="2833" width="9.1796875" style="10"/>
    <col min="2834" max="2834" width="51.1796875" style="10" customWidth="1"/>
    <col min="2835" max="2842" width="9.81640625" style="10" customWidth="1"/>
    <col min="2843" max="3089" width="9.1796875" style="10"/>
    <col min="3090" max="3090" width="51.1796875" style="10" customWidth="1"/>
    <col min="3091" max="3098" width="9.81640625" style="10" customWidth="1"/>
    <col min="3099" max="3345" width="9.1796875" style="10"/>
    <col min="3346" max="3346" width="51.1796875" style="10" customWidth="1"/>
    <col min="3347" max="3354" width="9.81640625" style="10" customWidth="1"/>
    <col min="3355" max="3601" width="9.1796875" style="10"/>
    <col min="3602" max="3602" width="51.1796875" style="10" customWidth="1"/>
    <col min="3603" max="3610" width="9.81640625" style="10" customWidth="1"/>
    <col min="3611" max="3857" width="9.1796875" style="10"/>
    <col min="3858" max="3858" width="51.1796875" style="10" customWidth="1"/>
    <col min="3859" max="3866" width="9.81640625" style="10" customWidth="1"/>
    <col min="3867" max="4113" width="9.1796875" style="10"/>
    <col min="4114" max="4114" width="51.1796875" style="10" customWidth="1"/>
    <col min="4115" max="4122" width="9.81640625" style="10" customWidth="1"/>
    <col min="4123" max="4369" width="9.1796875" style="10"/>
    <col min="4370" max="4370" width="51.1796875" style="10" customWidth="1"/>
    <col min="4371" max="4378" width="9.81640625" style="10" customWidth="1"/>
    <col min="4379" max="4625" width="9.1796875" style="10"/>
    <col min="4626" max="4626" width="51.1796875" style="10" customWidth="1"/>
    <col min="4627" max="4634" width="9.81640625" style="10" customWidth="1"/>
    <col min="4635" max="4881" width="9.1796875" style="10"/>
    <col min="4882" max="4882" width="51.1796875" style="10" customWidth="1"/>
    <col min="4883" max="4890" width="9.81640625" style="10" customWidth="1"/>
    <col min="4891" max="5137" width="9.1796875" style="10"/>
    <col min="5138" max="5138" width="51.1796875" style="10" customWidth="1"/>
    <col min="5139" max="5146" width="9.81640625" style="10" customWidth="1"/>
    <col min="5147" max="5393" width="9.1796875" style="10"/>
    <col min="5394" max="5394" width="51.1796875" style="10" customWidth="1"/>
    <col min="5395" max="5402" width="9.81640625" style="10" customWidth="1"/>
    <col min="5403" max="5649" width="9.1796875" style="10"/>
    <col min="5650" max="5650" width="51.1796875" style="10" customWidth="1"/>
    <col min="5651" max="5658" width="9.81640625" style="10" customWidth="1"/>
    <col min="5659" max="5905" width="9.1796875" style="10"/>
    <col min="5906" max="5906" width="51.1796875" style="10" customWidth="1"/>
    <col min="5907" max="5914" width="9.81640625" style="10" customWidth="1"/>
    <col min="5915" max="6161" width="9.1796875" style="10"/>
    <col min="6162" max="6162" width="51.1796875" style="10" customWidth="1"/>
    <col min="6163" max="6170" width="9.81640625" style="10" customWidth="1"/>
    <col min="6171" max="6417" width="9.1796875" style="10"/>
    <col min="6418" max="6418" width="51.1796875" style="10" customWidth="1"/>
    <col min="6419" max="6426" width="9.81640625" style="10" customWidth="1"/>
    <col min="6427" max="6673" width="9.1796875" style="10"/>
    <col min="6674" max="6674" width="51.1796875" style="10" customWidth="1"/>
    <col min="6675" max="6682" width="9.81640625" style="10" customWidth="1"/>
    <col min="6683" max="6929" width="9.1796875" style="10"/>
    <col min="6930" max="6930" width="51.1796875" style="10" customWidth="1"/>
    <col min="6931" max="6938" width="9.81640625" style="10" customWidth="1"/>
    <col min="6939" max="7185" width="9.1796875" style="10"/>
    <col min="7186" max="7186" width="51.1796875" style="10" customWidth="1"/>
    <col min="7187" max="7194" width="9.81640625" style="10" customWidth="1"/>
    <col min="7195" max="7441" width="9.1796875" style="10"/>
    <col min="7442" max="7442" width="51.1796875" style="10" customWidth="1"/>
    <col min="7443" max="7450" width="9.81640625" style="10" customWidth="1"/>
    <col min="7451" max="7697" width="9.1796875" style="10"/>
    <col min="7698" max="7698" width="51.1796875" style="10" customWidth="1"/>
    <col min="7699" max="7706" width="9.81640625" style="10" customWidth="1"/>
    <col min="7707" max="7953" width="9.1796875" style="10"/>
    <col min="7954" max="7954" width="51.1796875" style="10" customWidth="1"/>
    <col min="7955" max="7962" width="9.81640625" style="10" customWidth="1"/>
    <col min="7963" max="8209" width="9.1796875" style="10"/>
    <col min="8210" max="8210" width="51.1796875" style="10" customWidth="1"/>
    <col min="8211" max="8218" width="9.81640625" style="10" customWidth="1"/>
    <col min="8219" max="8465" width="9.1796875" style="10"/>
    <col min="8466" max="8466" width="51.1796875" style="10" customWidth="1"/>
    <col min="8467" max="8474" width="9.81640625" style="10" customWidth="1"/>
    <col min="8475" max="8721" width="9.1796875" style="10"/>
    <col min="8722" max="8722" width="51.1796875" style="10" customWidth="1"/>
    <col min="8723" max="8730" width="9.81640625" style="10" customWidth="1"/>
    <col min="8731" max="8977" width="9.1796875" style="10"/>
    <col min="8978" max="8978" width="51.1796875" style="10" customWidth="1"/>
    <col min="8979" max="8986" width="9.81640625" style="10" customWidth="1"/>
    <col min="8987" max="9233" width="9.1796875" style="10"/>
    <col min="9234" max="9234" width="51.1796875" style="10" customWidth="1"/>
    <col min="9235" max="9242" width="9.81640625" style="10" customWidth="1"/>
    <col min="9243" max="9489" width="9.1796875" style="10"/>
    <col min="9490" max="9490" width="51.1796875" style="10" customWidth="1"/>
    <col min="9491" max="9498" width="9.81640625" style="10" customWidth="1"/>
    <col min="9499" max="9745" width="9.1796875" style="10"/>
    <col min="9746" max="9746" width="51.1796875" style="10" customWidth="1"/>
    <col min="9747" max="9754" width="9.81640625" style="10" customWidth="1"/>
    <col min="9755" max="10001" width="9.1796875" style="10"/>
    <col min="10002" max="10002" width="51.1796875" style="10" customWidth="1"/>
    <col min="10003" max="10010" width="9.81640625" style="10" customWidth="1"/>
    <col min="10011" max="10257" width="9.1796875" style="10"/>
    <col min="10258" max="10258" width="51.1796875" style="10" customWidth="1"/>
    <col min="10259" max="10266" width="9.81640625" style="10" customWidth="1"/>
    <col min="10267" max="10513" width="9.1796875" style="10"/>
    <col min="10514" max="10514" width="51.1796875" style="10" customWidth="1"/>
    <col min="10515" max="10522" width="9.81640625" style="10" customWidth="1"/>
    <col min="10523" max="10769" width="9.1796875" style="10"/>
    <col min="10770" max="10770" width="51.1796875" style="10" customWidth="1"/>
    <col min="10771" max="10778" width="9.81640625" style="10" customWidth="1"/>
    <col min="10779" max="11025" width="9.1796875" style="10"/>
    <col min="11026" max="11026" width="51.1796875" style="10" customWidth="1"/>
    <col min="11027" max="11034" width="9.81640625" style="10" customWidth="1"/>
    <col min="11035" max="11281" width="9.1796875" style="10"/>
    <col min="11282" max="11282" width="51.1796875" style="10" customWidth="1"/>
    <col min="11283" max="11290" width="9.81640625" style="10" customWidth="1"/>
    <col min="11291" max="11537" width="9.1796875" style="10"/>
    <col min="11538" max="11538" width="51.1796875" style="10" customWidth="1"/>
    <col min="11539" max="11546" width="9.81640625" style="10" customWidth="1"/>
    <col min="11547" max="11793" width="9.1796875" style="10"/>
    <col min="11794" max="11794" width="51.1796875" style="10" customWidth="1"/>
    <col min="11795" max="11802" width="9.81640625" style="10" customWidth="1"/>
    <col min="11803" max="12049" width="9.1796875" style="10"/>
    <col min="12050" max="12050" width="51.1796875" style="10" customWidth="1"/>
    <col min="12051" max="12058" width="9.81640625" style="10" customWidth="1"/>
    <col min="12059" max="12305" width="9.1796875" style="10"/>
    <col min="12306" max="12306" width="51.1796875" style="10" customWidth="1"/>
    <col min="12307" max="12314" width="9.81640625" style="10" customWidth="1"/>
    <col min="12315" max="12561" width="9.1796875" style="10"/>
    <col min="12562" max="12562" width="51.1796875" style="10" customWidth="1"/>
    <col min="12563" max="12570" width="9.81640625" style="10" customWidth="1"/>
    <col min="12571" max="12817" width="9.1796875" style="10"/>
    <col min="12818" max="12818" width="51.1796875" style="10" customWidth="1"/>
    <col min="12819" max="12826" width="9.81640625" style="10" customWidth="1"/>
    <col min="12827" max="13073" width="9.1796875" style="10"/>
    <col min="13074" max="13074" width="51.1796875" style="10" customWidth="1"/>
    <col min="13075" max="13082" width="9.81640625" style="10" customWidth="1"/>
    <col min="13083" max="13329" width="9.1796875" style="10"/>
    <col min="13330" max="13330" width="51.1796875" style="10" customWidth="1"/>
    <col min="13331" max="13338" width="9.81640625" style="10" customWidth="1"/>
    <col min="13339" max="13585" width="9.1796875" style="10"/>
    <col min="13586" max="13586" width="51.1796875" style="10" customWidth="1"/>
    <col min="13587" max="13594" width="9.81640625" style="10" customWidth="1"/>
    <col min="13595" max="13841" width="9.1796875" style="10"/>
    <col min="13842" max="13842" width="51.1796875" style="10" customWidth="1"/>
    <col min="13843" max="13850" width="9.81640625" style="10" customWidth="1"/>
    <col min="13851" max="14097" width="9.1796875" style="10"/>
    <col min="14098" max="14098" width="51.1796875" style="10" customWidth="1"/>
    <col min="14099" max="14106" width="9.81640625" style="10" customWidth="1"/>
    <col min="14107" max="14353" width="9.1796875" style="10"/>
    <col min="14354" max="14354" width="51.1796875" style="10" customWidth="1"/>
    <col min="14355" max="14362" width="9.81640625" style="10" customWidth="1"/>
    <col min="14363" max="14609" width="9.1796875" style="10"/>
    <col min="14610" max="14610" width="51.1796875" style="10" customWidth="1"/>
    <col min="14611" max="14618" width="9.81640625" style="10" customWidth="1"/>
    <col min="14619" max="14865" width="9.1796875" style="10"/>
    <col min="14866" max="14866" width="51.1796875" style="10" customWidth="1"/>
    <col min="14867" max="14874" width="9.81640625" style="10" customWidth="1"/>
    <col min="14875" max="15121" width="9.1796875" style="10"/>
    <col min="15122" max="15122" width="51.1796875" style="10" customWidth="1"/>
    <col min="15123" max="15130" width="9.81640625" style="10" customWidth="1"/>
    <col min="15131" max="15377" width="9.1796875" style="10"/>
    <col min="15378" max="15378" width="51.1796875" style="10" customWidth="1"/>
    <col min="15379" max="15386" width="9.81640625" style="10" customWidth="1"/>
    <col min="15387" max="15633" width="9.1796875" style="10"/>
    <col min="15634" max="15634" width="51.1796875" style="10" customWidth="1"/>
    <col min="15635" max="15642" width="9.81640625" style="10" customWidth="1"/>
    <col min="15643" max="15889" width="9.1796875" style="10"/>
    <col min="15890" max="15890" width="51.1796875" style="10" customWidth="1"/>
    <col min="15891" max="15898" width="9.81640625" style="10" customWidth="1"/>
    <col min="15899" max="16384" width="9.1796875" style="10"/>
  </cols>
  <sheetData>
    <row r="1" spans="2:9" s="1" customFormat="1" ht="17.25" customHeight="1" x14ac:dyDescent="0.3">
      <c r="B1" s="40"/>
      <c r="C1" s="84"/>
      <c r="D1" s="85"/>
      <c r="E1" s="3"/>
      <c r="F1" s="3"/>
      <c r="G1" s="36" t="s">
        <v>229</v>
      </c>
    </row>
    <row r="2" spans="2:9" s="1" customFormat="1" ht="28.5" customHeight="1" x14ac:dyDescent="0.3">
      <c r="B2" s="181" t="s">
        <v>217</v>
      </c>
      <c r="C2" s="181"/>
      <c r="D2" s="181"/>
      <c r="E2" s="181"/>
      <c r="F2" s="181"/>
      <c r="G2" s="181"/>
    </row>
    <row r="3" spans="2:9" s="1" customFormat="1" ht="15.75" customHeight="1" x14ac:dyDescent="0.3">
      <c r="B3" s="182">
        <v>2021</v>
      </c>
      <c r="C3" s="182"/>
      <c r="D3" s="182"/>
      <c r="E3" s="182"/>
      <c r="F3" s="182"/>
      <c r="G3" s="182"/>
    </row>
    <row r="4" spans="2:9" ht="15" customHeight="1" x14ac:dyDescent="0.2">
      <c r="B4" s="10" t="s">
        <v>115</v>
      </c>
      <c r="C4" s="87"/>
      <c r="D4" s="88"/>
      <c r="E4" s="88"/>
      <c r="F4" s="89"/>
      <c r="G4" s="11" t="s">
        <v>94</v>
      </c>
    </row>
    <row r="5" spans="2:9" ht="20.25" customHeight="1" x14ac:dyDescent="0.2">
      <c r="B5" s="53" t="s">
        <v>113</v>
      </c>
      <c r="C5" s="183" t="s">
        <v>40</v>
      </c>
      <c r="D5" s="201" t="s">
        <v>41</v>
      </c>
      <c r="E5" s="201"/>
      <c r="F5" s="201"/>
      <c r="G5" s="183" t="s">
        <v>135</v>
      </c>
    </row>
    <row r="6" spans="2:9" ht="14.5" customHeight="1" x14ac:dyDescent="0.2">
      <c r="B6" s="37"/>
      <c r="C6" s="183"/>
      <c r="D6" s="183" t="s">
        <v>0</v>
      </c>
      <c r="E6" s="183" t="s">
        <v>93</v>
      </c>
      <c r="F6" s="183" t="s">
        <v>237</v>
      </c>
      <c r="G6" s="183"/>
    </row>
    <row r="7" spans="2:9" ht="19.5" customHeight="1" x14ac:dyDescent="0.25">
      <c r="B7" s="43" t="s">
        <v>46</v>
      </c>
      <c r="C7" s="183"/>
      <c r="D7" s="183" t="s">
        <v>0</v>
      </c>
      <c r="E7" s="183" t="s">
        <v>42</v>
      </c>
      <c r="F7" s="183" t="s">
        <v>43</v>
      </c>
      <c r="G7" s="183"/>
    </row>
    <row r="8" spans="2:9" ht="14" customHeight="1" x14ac:dyDescent="0.25">
      <c r="B8" s="40" t="s">
        <v>0</v>
      </c>
      <c r="C8" s="66">
        <v>223327.33200000119</v>
      </c>
      <c r="D8" s="66">
        <v>211220.75500000152</v>
      </c>
      <c r="E8" s="66">
        <v>131152.09500000149</v>
      </c>
      <c r="F8" s="66">
        <v>80068.660000000556</v>
      </c>
      <c r="G8" s="66">
        <v>12106.57700000003</v>
      </c>
    </row>
    <row r="9" spans="2:9" ht="14" customHeight="1" x14ac:dyDescent="0.2">
      <c r="B9" s="10" t="s">
        <v>53</v>
      </c>
      <c r="C9" s="13">
        <v>843.6699999999995</v>
      </c>
      <c r="D9" s="13">
        <v>793.5740000000003</v>
      </c>
      <c r="E9" s="13">
        <v>424.96700000000021</v>
      </c>
      <c r="F9" s="13">
        <v>368.60699999999946</v>
      </c>
      <c r="G9" s="13">
        <v>50.096000000000025</v>
      </c>
    </row>
    <row r="10" spans="2:9" ht="14" customHeight="1" x14ac:dyDescent="0.2">
      <c r="B10" s="10" t="s">
        <v>47</v>
      </c>
      <c r="C10" s="13">
        <v>1004.0160000000004</v>
      </c>
      <c r="D10" s="13">
        <v>991.755</v>
      </c>
      <c r="E10" s="13">
        <v>238.24700000000016</v>
      </c>
      <c r="F10" s="13">
        <v>753.50800000000015</v>
      </c>
      <c r="G10" s="13">
        <v>12.261000000000001</v>
      </c>
    </row>
    <row r="11" spans="2:9" ht="14" customHeight="1" x14ac:dyDescent="0.2">
      <c r="B11" s="10" t="s">
        <v>48</v>
      </c>
      <c r="C11" s="13">
        <f>+SUM(C12:C35)</f>
        <v>47410.911999999997</v>
      </c>
      <c r="D11" s="13">
        <f t="shared" ref="D11:G11" si="0">+SUM(D12:D35)</f>
        <v>44228.405999999995</v>
      </c>
      <c r="E11" s="13">
        <f t="shared" si="0"/>
        <v>29066.342000000001</v>
      </c>
      <c r="F11" s="13">
        <f t="shared" si="0"/>
        <v>15162.064000000002</v>
      </c>
      <c r="G11" s="13">
        <f t="shared" si="0"/>
        <v>3182.5059999999999</v>
      </c>
    </row>
    <row r="12" spans="2:9" s="98" customFormat="1" ht="14" hidden="1" customHeight="1" outlineLevel="1" x14ac:dyDescent="0.35">
      <c r="B12" s="99" t="s">
        <v>290</v>
      </c>
      <c r="C12" s="165">
        <v>3287.2429999999995</v>
      </c>
      <c r="D12" s="165">
        <v>3104.2880000000018</v>
      </c>
      <c r="E12" s="165">
        <v>1823.1050000000018</v>
      </c>
      <c r="F12" s="165">
        <v>1281.1829999999995</v>
      </c>
      <c r="G12" s="165">
        <v>182.9549999999999</v>
      </c>
      <c r="H12" s="14"/>
      <c r="I12" s="14"/>
    </row>
    <row r="13" spans="2:9" s="98" customFormat="1" ht="14" hidden="1" customHeight="1" outlineLevel="1" x14ac:dyDescent="0.35">
      <c r="B13" s="99" t="s">
        <v>291</v>
      </c>
      <c r="C13" s="165">
        <v>1698.7529999999999</v>
      </c>
      <c r="D13" s="165">
        <v>1672.8470000000002</v>
      </c>
      <c r="E13" s="165">
        <v>371.40599999999989</v>
      </c>
      <c r="F13" s="165">
        <v>1301.4410000000005</v>
      </c>
      <c r="G13" s="165">
        <v>25.905999999999999</v>
      </c>
      <c r="H13" s="14"/>
      <c r="I13" s="14"/>
    </row>
    <row r="14" spans="2:9" s="98" customFormat="1" ht="14" hidden="1" customHeight="1" outlineLevel="1" x14ac:dyDescent="0.35">
      <c r="B14" s="99" t="s">
        <v>292</v>
      </c>
      <c r="C14" s="165">
        <v>235.596</v>
      </c>
      <c r="D14" s="165">
        <v>235.596</v>
      </c>
      <c r="E14" s="165">
        <v>157.345</v>
      </c>
      <c r="F14" s="165">
        <v>78.251000000000005</v>
      </c>
      <c r="G14" s="140" t="s">
        <v>100</v>
      </c>
      <c r="H14" s="14"/>
      <c r="I14" s="14"/>
    </row>
    <row r="15" spans="2:9" s="98" customFormat="1" ht="14" hidden="1" customHeight="1" outlineLevel="1" x14ac:dyDescent="0.35">
      <c r="B15" s="99" t="s">
        <v>293</v>
      </c>
      <c r="C15" s="165">
        <v>2440.4170000000004</v>
      </c>
      <c r="D15" s="165">
        <v>1972.6450000000009</v>
      </c>
      <c r="E15" s="165">
        <v>1468.2719999999995</v>
      </c>
      <c r="F15" s="165">
        <v>504.37299999999982</v>
      </c>
      <c r="G15" s="165">
        <v>467.77199999999993</v>
      </c>
      <c r="H15" s="14"/>
      <c r="I15" s="14"/>
    </row>
    <row r="16" spans="2:9" s="98" customFormat="1" ht="14" hidden="1" customHeight="1" outlineLevel="1" x14ac:dyDescent="0.35">
      <c r="B16" s="99" t="s">
        <v>294</v>
      </c>
      <c r="C16" s="165">
        <v>854.99100000000033</v>
      </c>
      <c r="D16" s="165">
        <v>740.59799999999996</v>
      </c>
      <c r="E16" s="165">
        <v>474.92099999999959</v>
      </c>
      <c r="F16" s="165">
        <v>265.67700000000019</v>
      </c>
      <c r="G16" s="165">
        <v>114.39299999999987</v>
      </c>
      <c r="H16" s="14"/>
      <c r="I16" s="14"/>
    </row>
    <row r="17" spans="2:9" s="98" customFormat="1" ht="14" hidden="1" customHeight="1" outlineLevel="1" x14ac:dyDescent="0.35">
      <c r="B17" s="99" t="s">
        <v>295</v>
      </c>
      <c r="C17" s="165">
        <v>762.79099999999994</v>
      </c>
      <c r="D17" s="165">
        <v>651.30200000000002</v>
      </c>
      <c r="E17" s="165">
        <v>594.8539999999997</v>
      </c>
      <c r="F17" s="165">
        <v>56.447999999999944</v>
      </c>
      <c r="G17" s="165">
        <v>111.48899999999999</v>
      </c>
      <c r="H17" s="14"/>
      <c r="I17" s="14"/>
    </row>
    <row r="18" spans="2:9" s="98" customFormat="1" ht="14" hidden="1" customHeight="1" outlineLevel="1" x14ac:dyDescent="0.35">
      <c r="B18" s="99" t="s">
        <v>296</v>
      </c>
      <c r="C18" s="165">
        <v>767.1580000000007</v>
      </c>
      <c r="D18" s="165">
        <v>753.93900000000019</v>
      </c>
      <c r="E18" s="165">
        <v>458.22599999999994</v>
      </c>
      <c r="F18" s="165">
        <v>295.71299999999991</v>
      </c>
      <c r="G18" s="165">
        <v>13.218999999999989</v>
      </c>
      <c r="H18" s="14"/>
      <c r="I18" s="14"/>
    </row>
    <row r="19" spans="2:9" s="98" customFormat="1" ht="14" hidden="1" customHeight="1" outlineLevel="1" x14ac:dyDescent="0.35">
      <c r="B19" s="99" t="s">
        <v>297</v>
      </c>
      <c r="C19" s="165">
        <v>2330.4220000000014</v>
      </c>
      <c r="D19" s="165">
        <v>2323.1859999999992</v>
      </c>
      <c r="E19" s="165">
        <v>1679.0860000000002</v>
      </c>
      <c r="F19" s="165">
        <v>644.1</v>
      </c>
      <c r="G19" s="165">
        <v>7.2359999999999971</v>
      </c>
      <c r="H19" s="14"/>
      <c r="I19" s="14"/>
    </row>
    <row r="20" spans="2:9" s="98" customFormat="1" ht="14" hidden="1" customHeight="1" outlineLevel="1" x14ac:dyDescent="0.35">
      <c r="B20" s="99" t="s">
        <v>298</v>
      </c>
      <c r="C20" s="165">
        <v>1013.287</v>
      </c>
      <c r="D20" s="165">
        <v>1003.0500000000004</v>
      </c>
      <c r="E20" s="165">
        <v>695.14499999999964</v>
      </c>
      <c r="F20" s="165">
        <v>307.9050000000002</v>
      </c>
      <c r="G20" s="165">
        <v>10.237000000000007</v>
      </c>
      <c r="H20" s="14"/>
      <c r="I20" s="14"/>
    </row>
    <row r="21" spans="2:9" s="98" customFormat="1" ht="14" hidden="1" customHeight="1" outlineLevel="1" x14ac:dyDescent="0.35">
      <c r="B21" s="99" t="s">
        <v>299</v>
      </c>
      <c r="C21" s="165">
        <v>1149.4749999999999</v>
      </c>
      <c r="D21" s="165">
        <v>1149.4749999999999</v>
      </c>
      <c r="E21" s="165">
        <v>938.71500000000003</v>
      </c>
      <c r="F21" s="165">
        <v>210.76000000000002</v>
      </c>
      <c r="G21" s="140" t="s">
        <v>100</v>
      </c>
      <c r="H21" s="14"/>
      <c r="I21" s="14"/>
    </row>
    <row r="22" spans="2:9" s="98" customFormat="1" ht="14" hidden="1" customHeight="1" outlineLevel="1" x14ac:dyDescent="0.35">
      <c r="B22" s="99" t="s">
        <v>300</v>
      </c>
      <c r="C22" s="165">
        <v>1944.6249999999993</v>
      </c>
      <c r="D22" s="165">
        <v>1893.2380000000012</v>
      </c>
      <c r="E22" s="165">
        <v>1268.3849999999998</v>
      </c>
      <c r="F22" s="165">
        <v>624.85300000000029</v>
      </c>
      <c r="G22" s="165">
        <v>51.387000000000022</v>
      </c>
      <c r="H22" s="14"/>
      <c r="I22" s="14"/>
    </row>
    <row r="23" spans="2:9" s="98" customFormat="1" ht="14" hidden="1" customHeight="1" outlineLevel="1" x14ac:dyDescent="0.35">
      <c r="B23" s="99" t="s">
        <v>301</v>
      </c>
      <c r="C23" s="165">
        <v>3183.4229999999984</v>
      </c>
      <c r="D23" s="165">
        <v>3176.3260000000009</v>
      </c>
      <c r="E23" s="165">
        <v>2552.8870000000011</v>
      </c>
      <c r="F23" s="165">
        <v>623.43899999999996</v>
      </c>
      <c r="G23" s="165">
        <v>7.0969999999999995</v>
      </c>
      <c r="H23" s="14"/>
      <c r="I23" s="14"/>
    </row>
    <row r="24" spans="2:9" s="98" customFormat="1" ht="14" hidden="1" customHeight="1" outlineLevel="1" x14ac:dyDescent="0.35">
      <c r="B24" s="99" t="s">
        <v>302</v>
      </c>
      <c r="C24" s="165">
        <v>5241.0789999999997</v>
      </c>
      <c r="D24" s="165">
        <v>5033.7630000000026</v>
      </c>
      <c r="E24" s="165">
        <v>3886.0820000000053</v>
      </c>
      <c r="F24" s="165">
        <v>1147.6810000000005</v>
      </c>
      <c r="G24" s="165">
        <v>207.3159999999998</v>
      </c>
      <c r="H24" s="14"/>
      <c r="I24" s="14"/>
    </row>
    <row r="25" spans="2:9" s="98" customFormat="1" ht="14" hidden="1" customHeight="1" outlineLevel="1" x14ac:dyDescent="0.35">
      <c r="B25" s="99" t="s">
        <v>303</v>
      </c>
      <c r="C25" s="165">
        <v>2489.2690000000025</v>
      </c>
      <c r="D25" s="165">
        <v>2214.3829999999994</v>
      </c>
      <c r="E25" s="165">
        <v>1092.6060000000009</v>
      </c>
      <c r="F25" s="165">
        <v>1121.7770000000003</v>
      </c>
      <c r="G25" s="165">
        <v>274.88600000000008</v>
      </c>
      <c r="H25" s="14"/>
      <c r="I25" s="14"/>
    </row>
    <row r="26" spans="2:9" s="98" customFormat="1" ht="14" hidden="1" customHeight="1" outlineLevel="1" x14ac:dyDescent="0.35">
      <c r="B26" s="99" t="s">
        <v>304</v>
      </c>
      <c r="C26" s="165">
        <v>1096.6830000000004</v>
      </c>
      <c r="D26" s="165">
        <v>1087.3210000000004</v>
      </c>
      <c r="E26" s="165">
        <v>635.63800000000037</v>
      </c>
      <c r="F26" s="165">
        <v>451.68299999999994</v>
      </c>
      <c r="G26" s="165">
        <v>9.3620000000000001</v>
      </c>
      <c r="H26" s="14"/>
      <c r="I26" s="14"/>
    </row>
    <row r="27" spans="2:9" s="98" customFormat="1" ht="14" hidden="1" customHeight="1" outlineLevel="1" x14ac:dyDescent="0.35">
      <c r="B27" s="99" t="s">
        <v>305</v>
      </c>
      <c r="C27" s="165">
        <v>4322.9699999999966</v>
      </c>
      <c r="D27" s="165">
        <v>3941.8169999999946</v>
      </c>
      <c r="E27" s="165">
        <v>2319.6569999999961</v>
      </c>
      <c r="F27" s="165">
        <v>1622.1600000000003</v>
      </c>
      <c r="G27" s="165">
        <v>381.15300000000059</v>
      </c>
      <c r="H27" s="14"/>
      <c r="I27" s="14"/>
    </row>
    <row r="28" spans="2:9" s="98" customFormat="1" ht="14" hidden="1" customHeight="1" outlineLevel="1" x14ac:dyDescent="0.35">
      <c r="B28" s="99" t="s">
        <v>306</v>
      </c>
      <c r="C28" s="165">
        <v>1325.0609999999997</v>
      </c>
      <c r="D28" s="165">
        <v>1321.2859999999996</v>
      </c>
      <c r="E28" s="165">
        <v>1113.974999999999</v>
      </c>
      <c r="F28" s="165">
        <v>207.31100000000001</v>
      </c>
      <c r="G28" s="165">
        <v>3.7749999999999995</v>
      </c>
      <c r="H28" s="14"/>
      <c r="I28" s="14"/>
    </row>
    <row r="29" spans="2:9" s="98" customFormat="1" ht="14" hidden="1" customHeight="1" outlineLevel="1" x14ac:dyDescent="0.35">
      <c r="B29" s="99" t="s">
        <v>307</v>
      </c>
      <c r="C29" s="165">
        <v>3221.6820000000021</v>
      </c>
      <c r="D29" s="165">
        <v>3195.5829999999987</v>
      </c>
      <c r="E29" s="165">
        <v>1592.3520000000005</v>
      </c>
      <c r="F29" s="165">
        <v>1603.2309999999993</v>
      </c>
      <c r="G29" s="165">
        <v>26.098999999999993</v>
      </c>
      <c r="H29" s="14"/>
      <c r="I29" s="14"/>
    </row>
    <row r="30" spans="2:9" s="98" customFormat="1" ht="14" hidden="1" customHeight="1" outlineLevel="1" x14ac:dyDescent="0.35">
      <c r="B30" s="99" t="s">
        <v>308</v>
      </c>
      <c r="C30" s="165">
        <v>2357.3439999999991</v>
      </c>
      <c r="D30" s="165">
        <v>2147.1900000000014</v>
      </c>
      <c r="E30" s="165">
        <v>1400.6850000000006</v>
      </c>
      <c r="F30" s="165">
        <v>746.50500000000068</v>
      </c>
      <c r="G30" s="165">
        <v>210.15399999999985</v>
      </c>
      <c r="H30" s="14"/>
      <c r="I30" s="14"/>
    </row>
    <row r="31" spans="2:9" s="98" customFormat="1" ht="14" hidden="1" customHeight="1" outlineLevel="1" x14ac:dyDescent="0.35">
      <c r="B31" s="99" t="s">
        <v>309</v>
      </c>
      <c r="C31" s="165">
        <v>4947.4900000000007</v>
      </c>
      <c r="D31" s="165">
        <v>4072.3120000000008</v>
      </c>
      <c r="E31" s="165">
        <v>3094.293999999999</v>
      </c>
      <c r="F31" s="165">
        <v>978.0179999999998</v>
      </c>
      <c r="G31" s="165">
        <v>875.17799999999954</v>
      </c>
      <c r="H31" s="14"/>
      <c r="I31" s="14"/>
    </row>
    <row r="32" spans="2:9" s="98" customFormat="1" ht="14" hidden="1" customHeight="1" outlineLevel="1" x14ac:dyDescent="0.35">
      <c r="B32" s="99" t="s">
        <v>310</v>
      </c>
      <c r="C32" s="165">
        <v>941.52499999999986</v>
      </c>
      <c r="D32" s="165">
        <v>827.87900000000002</v>
      </c>
      <c r="E32" s="165">
        <v>528.81000000000029</v>
      </c>
      <c r="F32" s="165">
        <v>299.06900000000007</v>
      </c>
      <c r="G32" s="165">
        <v>113.646</v>
      </c>
      <c r="H32" s="14"/>
      <c r="I32" s="14"/>
    </row>
    <row r="33" spans="2:9" s="98" customFormat="1" ht="14" hidden="1" customHeight="1" outlineLevel="1" x14ac:dyDescent="0.35">
      <c r="B33" s="99" t="s">
        <v>311</v>
      </c>
      <c r="C33" s="165">
        <v>379.3310000000003</v>
      </c>
      <c r="D33" s="165">
        <v>333.39499999999992</v>
      </c>
      <c r="E33" s="165">
        <v>183.60600000000008</v>
      </c>
      <c r="F33" s="165">
        <v>149.78899999999985</v>
      </c>
      <c r="G33" s="165">
        <v>45.935999999999964</v>
      </c>
      <c r="H33" s="14"/>
      <c r="I33" s="14"/>
    </row>
    <row r="34" spans="2:9" s="98" customFormat="1" ht="14" hidden="1" customHeight="1" outlineLevel="1" x14ac:dyDescent="0.35">
      <c r="B34" s="99" t="s">
        <v>312</v>
      </c>
      <c r="C34" s="165">
        <v>488.04199999999975</v>
      </c>
      <c r="D34" s="165">
        <v>474.25399999999939</v>
      </c>
      <c r="E34" s="165">
        <v>339.57600000000008</v>
      </c>
      <c r="F34" s="165">
        <v>134.678</v>
      </c>
      <c r="G34" s="165">
        <v>13.788000000000006</v>
      </c>
      <c r="H34" s="14"/>
      <c r="I34" s="14"/>
    </row>
    <row r="35" spans="2:9" s="98" customFormat="1" ht="14" hidden="1" customHeight="1" outlineLevel="1" x14ac:dyDescent="0.35">
      <c r="B35" s="99" t="s">
        <v>313</v>
      </c>
      <c r="C35" s="165">
        <v>932.255</v>
      </c>
      <c r="D35" s="165">
        <v>902.73300000000029</v>
      </c>
      <c r="E35" s="165">
        <v>396.71399999999971</v>
      </c>
      <c r="F35" s="165">
        <v>506.01900000000012</v>
      </c>
      <c r="G35" s="165">
        <v>29.521999999999977</v>
      </c>
      <c r="H35" s="14"/>
      <c r="I35" s="14"/>
    </row>
    <row r="36" spans="2:9" s="1" customFormat="1" ht="14" customHeight="1" collapsed="1" x14ac:dyDescent="0.3">
      <c r="B36" s="100" t="s">
        <v>57</v>
      </c>
      <c r="C36" s="13">
        <v>7125.5010000000002</v>
      </c>
      <c r="D36" s="13">
        <v>7125.5010000000002</v>
      </c>
      <c r="E36" s="13">
        <v>2881.8560000000016</v>
      </c>
      <c r="F36" s="13">
        <v>4243.6450000000023</v>
      </c>
      <c r="G36" s="136" t="s">
        <v>100</v>
      </c>
      <c r="H36" s="78"/>
    </row>
    <row r="37" spans="2:9" s="1" customFormat="1" ht="14" customHeight="1" x14ac:dyDescent="0.3">
      <c r="B37" s="100" t="s">
        <v>58</v>
      </c>
      <c r="C37" s="13">
        <v>2596.4409999999998</v>
      </c>
      <c r="D37" s="13">
        <v>2566.1429999999973</v>
      </c>
      <c r="E37" s="13">
        <v>1305.7669999999996</v>
      </c>
      <c r="F37" s="13">
        <v>1260.3759999999993</v>
      </c>
      <c r="G37" s="13">
        <v>30.29800000000002</v>
      </c>
      <c r="H37" s="78"/>
    </row>
    <row r="38" spans="2:9" s="1" customFormat="1" ht="14" customHeight="1" x14ac:dyDescent="0.3">
      <c r="B38" s="102" t="s">
        <v>49</v>
      </c>
      <c r="C38" s="13">
        <v>7169.2339999999858</v>
      </c>
      <c r="D38" s="13">
        <v>6304.3940000000066</v>
      </c>
      <c r="E38" s="13">
        <v>4165.928999999991</v>
      </c>
      <c r="F38" s="13">
        <v>2138.4649999999988</v>
      </c>
      <c r="G38" s="13">
        <v>864.83999999999821</v>
      </c>
      <c r="H38" s="77"/>
    </row>
    <row r="39" spans="2:9" s="1" customFormat="1" ht="14" customHeight="1" x14ac:dyDescent="0.3">
      <c r="B39" s="100" t="s">
        <v>50</v>
      </c>
      <c r="C39" s="13">
        <f>+C40+C41+C42</f>
        <v>45569.317999999847</v>
      </c>
      <c r="D39" s="13">
        <f t="shared" ref="D39:G39" si="1">+D40+D41+D42</f>
        <v>42616.180999999939</v>
      </c>
      <c r="E39" s="13">
        <f t="shared" si="1"/>
        <v>27718.732000000076</v>
      </c>
      <c r="F39" s="13">
        <f t="shared" si="1"/>
        <v>14897.448999999955</v>
      </c>
      <c r="G39" s="13">
        <f t="shared" si="1"/>
        <v>2953.1370000000006</v>
      </c>
      <c r="H39" s="77"/>
    </row>
    <row r="40" spans="2:9" s="1" customFormat="1" ht="14" hidden="1" customHeight="1" outlineLevel="1" x14ac:dyDescent="0.3">
      <c r="B40" s="99" t="s">
        <v>314</v>
      </c>
      <c r="C40" s="165">
        <v>4783.320999999999</v>
      </c>
      <c r="D40" s="165">
        <v>4691.8969999999981</v>
      </c>
      <c r="E40" s="165">
        <v>1755.2980000000032</v>
      </c>
      <c r="F40" s="165">
        <v>2936.5989999999965</v>
      </c>
      <c r="G40" s="165">
        <v>91.42399999999995</v>
      </c>
    </row>
    <row r="41" spans="2:9" s="1" customFormat="1" ht="14" hidden="1" customHeight="1" outlineLevel="1" x14ac:dyDescent="0.3">
      <c r="B41" s="99" t="s">
        <v>315</v>
      </c>
      <c r="C41" s="165">
        <v>11128.96099999995</v>
      </c>
      <c r="D41" s="165">
        <v>10724.314000000039</v>
      </c>
      <c r="E41" s="165">
        <v>6719.6330000000171</v>
      </c>
      <c r="F41" s="165">
        <v>4004.68099999999</v>
      </c>
      <c r="G41" s="165">
        <v>404.64700000000136</v>
      </c>
    </row>
    <row r="42" spans="2:9" s="1" customFormat="1" ht="14" hidden="1" customHeight="1" outlineLevel="1" x14ac:dyDescent="0.3">
      <c r="B42" s="99" t="s">
        <v>316</v>
      </c>
      <c r="C42" s="165">
        <v>29657.035999999898</v>
      </c>
      <c r="D42" s="165">
        <v>27199.969999999899</v>
      </c>
      <c r="E42" s="165">
        <v>19243.801000000058</v>
      </c>
      <c r="F42" s="165">
        <v>7956.1689999999689</v>
      </c>
      <c r="G42" s="165">
        <v>2457.0659999999993</v>
      </c>
    </row>
    <row r="43" spans="2:9" ht="14" customHeight="1" collapsed="1" x14ac:dyDescent="0.2">
      <c r="B43" s="10" t="s">
        <v>51</v>
      </c>
      <c r="C43" s="13">
        <v>14357.235000000021</v>
      </c>
      <c r="D43" s="13">
        <v>14055.278000000017</v>
      </c>
      <c r="E43" s="13">
        <v>9101.5899999999929</v>
      </c>
      <c r="F43" s="13">
        <v>4953.6879999999865</v>
      </c>
      <c r="G43" s="13">
        <v>301.95699999999948</v>
      </c>
    </row>
    <row r="44" spans="2:9" ht="14" customHeight="1" x14ac:dyDescent="0.2">
      <c r="B44" s="10" t="s">
        <v>52</v>
      </c>
      <c r="C44" s="13">
        <v>7774.7349999999615</v>
      </c>
      <c r="D44" s="13">
        <v>7349.1909999999889</v>
      </c>
      <c r="E44" s="13">
        <v>3355.3949999999959</v>
      </c>
      <c r="F44" s="13">
        <v>3993.7959999999944</v>
      </c>
      <c r="G44" s="13">
        <v>425.54400000000072</v>
      </c>
    </row>
    <row r="45" spans="2:9" ht="14" customHeight="1" x14ac:dyDescent="0.2">
      <c r="B45" s="10" t="s">
        <v>61</v>
      </c>
      <c r="C45" s="13">
        <v>22539.878999999986</v>
      </c>
      <c r="D45" s="13">
        <v>21908.814999999984</v>
      </c>
      <c r="E45" s="13">
        <v>14165.122000000027</v>
      </c>
      <c r="F45" s="13">
        <v>7743.6930000000048</v>
      </c>
      <c r="G45" s="13">
        <v>631.06399999999883</v>
      </c>
    </row>
    <row r="46" spans="2:9" ht="14" customHeight="1" x14ac:dyDescent="0.2">
      <c r="B46" s="10" t="s">
        <v>60</v>
      </c>
      <c r="C46" s="13">
        <v>23573.483999999953</v>
      </c>
      <c r="D46" s="13">
        <v>23513.468999999961</v>
      </c>
      <c r="E46" s="13">
        <v>13347.491999999986</v>
      </c>
      <c r="F46" s="13">
        <v>10165.977000000012</v>
      </c>
      <c r="G46" s="13">
        <v>60.014999999999937</v>
      </c>
    </row>
    <row r="47" spans="2:9" ht="14" customHeight="1" x14ac:dyDescent="0.2">
      <c r="B47" s="10" t="s">
        <v>59</v>
      </c>
      <c r="C47" s="13">
        <v>1068.508</v>
      </c>
      <c r="D47" s="13">
        <v>1044.5340000000001</v>
      </c>
      <c r="E47" s="13">
        <v>788.23200000000043</v>
      </c>
      <c r="F47" s="13">
        <v>256.30199999999962</v>
      </c>
      <c r="G47" s="13">
        <v>23.974000000000004</v>
      </c>
    </row>
    <row r="48" spans="2:9" ht="14" customHeight="1" x14ac:dyDescent="0.2">
      <c r="B48" s="10" t="s">
        <v>62</v>
      </c>
      <c r="C48" s="13">
        <v>18034.716999999968</v>
      </c>
      <c r="D48" s="13">
        <v>16682.192000000017</v>
      </c>
      <c r="E48" s="13">
        <v>9683.9829999999783</v>
      </c>
      <c r="F48" s="13">
        <v>6998.2090000000026</v>
      </c>
      <c r="G48" s="13">
        <v>1352.5250000000024</v>
      </c>
    </row>
    <row r="49" spans="2:7" ht="14" customHeight="1" x14ac:dyDescent="0.2">
      <c r="B49" s="10" t="s">
        <v>63</v>
      </c>
      <c r="C49" s="13">
        <v>10333.095000000012</v>
      </c>
      <c r="D49" s="13">
        <v>10045.749000000013</v>
      </c>
      <c r="E49" s="13">
        <v>7865.9920000000066</v>
      </c>
      <c r="F49" s="13">
        <v>2179.7569999999996</v>
      </c>
      <c r="G49" s="13">
        <v>287.34599999999995</v>
      </c>
    </row>
    <row r="50" spans="2:7" ht="14" customHeight="1" x14ac:dyDescent="0.2">
      <c r="B50" s="10" t="s">
        <v>69</v>
      </c>
      <c r="C50" s="13">
        <v>998.95000000000027</v>
      </c>
      <c r="D50" s="13">
        <v>998.89999999999952</v>
      </c>
      <c r="E50" s="13">
        <v>505.86300000000011</v>
      </c>
      <c r="F50" s="13">
        <v>493.03700000000015</v>
      </c>
      <c r="G50" s="13">
        <v>0.05</v>
      </c>
    </row>
    <row r="51" spans="2:7" ht="14" customHeight="1" x14ac:dyDescent="0.2">
      <c r="B51" s="10" t="s">
        <v>64</v>
      </c>
      <c r="C51" s="13">
        <v>2437.1459999999997</v>
      </c>
      <c r="D51" s="13">
        <v>1878.657000000002</v>
      </c>
      <c r="E51" s="13">
        <v>871.95100000000048</v>
      </c>
      <c r="F51" s="13">
        <v>1006.7059999999999</v>
      </c>
      <c r="G51" s="13">
        <v>558.48899999999992</v>
      </c>
    </row>
    <row r="52" spans="2:7" ht="14" customHeight="1" x14ac:dyDescent="0.2">
      <c r="B52" s="10" t="s">
        <v>65</v>
      </c>
      <c r="C52" s="13">
        <v>7691.7070000000012</v>
      </c>
      <c r="D52" s="13">
        <v>6630.9529999999995</v>
      </c>
      <c r="E52" s="13">
        <v>4738.047999999998</v>
      </c>
      <c r="F52" s="13">
        <v>1892.9050000000025</v>
      </c>
      <c r="G52" s="13">
        <v>1060.7539999999983</v>
      </c>
    </row>
    <row r="53" spans="2:7" ht="14" customHeight="1" x14ac:dyDescent="0.2">
      <c r="B53" s="10" t="s">
        <v>66</v>
      </c>
      <c r="C53" s="13">
        <v>1012.5059999999993</v>
      </c>
      <c r="D53" s="13">
        <v>893.0990000000005</v>
      </c>
      <c r="E53" s="13">
        <v>328.55000000000024</v>
      </c>
      <c r="F53" s="13">
        <v>564.54900000000043</v>
      </c>
      <c r="G53" s="13">
        <v>119.40700000000005</v>
      </c>
    </row>
    <row r="54" spans="2:7" ht="14" customHeight="1" x14ac:dyDescent="0.2">
      <c r="B54" s="10" t="s">
        <v>67</v>
      </c>
      <c r="C54" s="13">
        <v>1786.2779999999977</v>
      </c>
      <c r="D54" s="13">
        <v>1593.9640000000009</v>
      </c>
      <c r="E54" s="13">
        <v>598.03700000000094</v>
      </c>
      <c r="F54" s="13">
        <v>995.92700000000082</v>
      </c>
      <c r="G54" s="13">
        <v>192.31400000000005</v>
      </c>
    </row>
    <row r="55" spans="2:7" ht="14" customHeight="1" x14ac:dyDescent="0.2">
      <c r="B55" s="86" t="s">
        <v>68</v>
      </c>
      <c r="C55" s="141" t="s">
        <v>100</v>
      </c>
      <c r="D55" s="141" t="s">
        <v>100</v>
      </c>
      <c r="E55" s="141" t="s">
        <v>100</v>
      </c>
      <c r="F55" s="141" t="s">
        <v>100</v>
      </c>
      <c r="G55" s="141" t="s">
        <v>100</v>
      </c>
    </row>
  </sheetData>
  <mergeCells count="8">
    <mergeCell ref="B2:G2"/>
    <mergeCell ref="B3:G3"/>
    <mergeCell ref="G5:G7"/>
    <mergeCell ref="C5:C7"/>
    <mergeCell ref="D6:D7"/>
    <mergeCell ref="E6:E7"/>
    <mergeCell ref="F6:F7"/>
    <mergeCell ref="D5:F5"/>
  </mergeCells>
  <pageMargins left="0.98425196850393704" right="0" top="0.98425196850393704" bottom="0.19685039370078741" header="0.51181102362204722" footer="0.51181102362204722"/>
  <pageSetup paperSize="9" scale="8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54"/>
  <sheetViews>
    <sheetView workbookViewId="0"/>
  </sheetViews>
  <sheetFormatPr defaultColWidth="9.1796875" defaultRowHeight="12.5" outlineLevelRow="1" x14ac:dyDescent="0.3"/>
  <cols>
    <col min="1" max="1" width="3.08984375" style="1" customWidth="1"/>
    <col min="2" max="2" width="58.1796875" style="1" customWidth="1"/>
    <col min="3" max="3" width="9.81640625" style="131" customWidth="1"/>
    <col min="4" max="7" width="9.81640625" style="3" customWidth="1"/>
    <col min="8" max="8" width="11.453125" style="1" customWidth="1"/>
    <col min="9" max="42" width="9.1796875" style="1"/>
    <col min="43" max="43" width="51.1796875" style="1" customWidth="1"/>
    <col min="44" max="51" width="9.81640625" style="1" customWidth="1"/>
    <col min="52" max="298" width="9.1796875" style="1"/>
    <col min="299" max="299" width="51.1796875" style="1" customWidth="1"/>
    <col min="300" max="307" width="9.81640625" style="1" customWidth="1"/>
    <col min="308" max="554" width="9.1796875" style="1"/>
    <col min="555" max="555" width="51.1796875" style="1" customWidth="1"/>
    <col min="556" max="563" width="9.81640625" style="1" customWidth="1"/>
    <col min="564" max="810" width="9.1796875" style="1"/>
    <col min="811" max="811" width="51.1796875" style="1" customWidth="1"/>
    <col min="812" max="819" width="9.81640625" style="1" customWidth="1"/>
    <col min="820" max="1066" width="9.1796875" style="1"/>
    <col min="1067" max="1067" width="51.1796875" style="1" customWidth="1"/>
    <col min="1068" max="1075" width="9.81640625" style="1" customWidth="1"/>
    <col min="1076" max="1322" width="9.1796875" style="1"/>
    <col min="1323" max="1323" width="51.1796875" style="1" customWidth="1"/>
    <col min="1324" max="1331" width="9.81640625" style="1" customWidth="1"/>
    <col min="1332" max="1578" width="9.1796875" style="1"/>
    <col min="1579" max="1579" width="51.1796875" style="1" customWidth="1"/>
    <col min="1580" max="1587" width="9.81640625" style="1" customWidth="1"/>
    <col min="1588" max="1834" width="9.1796875" style="1"/>
    <col min="1835" max="1835" width="51.1796875" style="1" customWidth="1"/>
    <col min="1836" max="1843" width="9.81640625" style="1" customWidth="1"/>
    <col min="1844" max="2090" width="9.1796875" style="1"/>
    <col min="2091" max="2091" width="51.1796875" style="1" customWidth="1"/>
    <col min="2092" max="2099" width="9.81640625" style="1" customWidth="1"/>
    <col min="2100" max="2346" width="9.1796875" style="1"/>
    <col min="2347" max="2347" width="51.1796875" style="1" customWidth="1"/>
    <col min="2348" max="2355" width="9.81640625" style="1" customWidth="1"/>
    <col min="2356" max="2602" width="9.1796875" style="1"/>
    <col min="2603" max="2603" width="51.1796875" style="1" customWidth="1"/>
    <col min="2604" max="2611" width="9.81640625" style="1" customWidth="1"/>
    <col min="2612" max="2858" width="9.1796875" style="1"/>
    <col min="2859" max="2859" width="51.1796875" style="1" customWidth="1"/>
    <col min="2860" max="2867" width="9.81640625" style="1" customWidth="1"/>
    <col min="2868" max="3114" width="9.1796875" style="1"/>
    <col min="3115" max="3115" width="51.1796875" style="1" customWidth="1"/>
    <col min="3116" max="3123" width="9.81640625" style="1" customWidth="1"/>
    <col min="3124" max="3370" width="9.1796875" style="1"/>
    <col min="3371" max="3371" width="51.1796875" style="1" customWidth="1"/>
    <col min="3372" max="3379" width="9.81640625" style="1" customWidth="1"/>
    <col min="3380" max="3626" width="9.1796875" style="1"/>
    <col min="3627" max="3627" width="51.1796875" style="1" customWidth="1"/>
    <col min="3628" max="3635" width="9.81640625" style="1" customWidth="1"/>
    <col min="3636" max="3882" width="9.1796875" style="1"/>
    <col min="3883" max="3883" width="51.1796875" style="1" customWidth="1"/>
    <col min="3884" max="3891" width="9.81640625" style="1" customWidth="1"/>
    <col min="3892" max="4138" width="9.1796875" style="1"/>
    <col min="4139" max="4139" width="51.1796875" style="1" customWidth="1"/>
    <col min="4140" max="4147" width="9.81640625" style="1" customWidth="1"/>
    <col min="4148" max="4394" width="9.1796875" style="1"/>
    <col min="4395" max="4395" width="51.1796875" style="1" customWidth="1"/>
    <col min="4396" max="4403" width="9.81640625" style="1" customWidth="1"/>
    <col min="4404" max="4650" width="9.1796875" style="1"/>
    <col min="4651" max="4651" width="51.1796875" style="1" customWidth="1"/>
    <col min="4652" max="4659" width="9.81640625" style="1" customWidth="1"/>
    <col min="4660" max="4906" width="9.1796875" style="1"/>
    <col min="4907" max="4907" width="51.1796875" style="1" customWidth="1"/>
    <col min="4908" max="4915" width="9.81640625" style="1" customWidth="1"/>
    <col min="4916" max="5162" width="9.1796875" style="1"/>
    <col min="5163" max="5163" width="51.1796875" style="1" customWidth="1"/>
    <col min="5164" max="5171" width="9.81640625" style="1" customWidth="1"/>
    <col min="5172" max="5418" width="9.1796875" style="1"/>
    <col min="5419" max="5419" width="51.1796875" style="1" customWidth="1"/>
    <col min="5420" max="5427" width="9.81640625" style="1" customWidth="1"/>
    <col min="5428" max="5674" width="9.1796875" style="1"/>
    <col min="5675" max="5675" width="51.1796875" style="1" customWidth="1"/>
    <col min="5676" max="5683" width="9.81640625" style="1" customWidth="1"/>
    <col min="5684" max="5930" width="9.1796875" style="1"/>
    <col min="5931" max="5931" width="51.1796875" style="1" customWidth="1"/>
    <col min="5932" max="5939" width="9.81640625" style="1" customWidth="1"/>
    <col min="5940" max="6186" width="9.1796875" style="1"/>
    <col min="6187" max="6187" width="51.1796875" style="1" customWidth="1"/>
    <col min="6188" max="6195" width="9.81640625" style="1" customWidth="1"/>
    <col min="6196" max="6442" width="9.1796875" style="1"/>
    <col min="6443" max="6443" width="51.1796875" style="1" customWidth="1"/>
    <col min="6444" max="6451" width="9.81640625" style="1" customWidth="1"/>
    <col min="6452" max="6698" width="9.1796875" style="1"/>
    <col min="6699" max="6699" width="51.1796875" style="1" customWidth="1"/>
    <col min="6700" max="6707" width="9.81640625" style="1" customWidth="1"/>
    <col min="6708" max="6954" width="9.1796875" style="1"/>
    <col min="6955" max="6955" width="51.1796875" style="1" customWidth="1"/>
    <col min="6956" max="6963" width="9.81640625" style="1" customWidth="1"/>
    <col min="6964" max="7210" width="9.1796875" style="1"/>
    <col min="7211" max="7211" width="51.1796875" style="1" customWidth="1"/>
    <col min="7212" max="7219" width="9.81640625" style="1" customWidth="1"/>
    <col min="7220" max="7466" width="9.1796875" style="1"/>
    <col min="7467" max="7467" width="51.1796875" style="1" customWidth="1"/>
    <col min="7468" max="7475" width="9.81640625" style="1" customWidth="1"/>
    <col min="7476" max="7722" width="9.1796875" style="1"/>
    <col min="7723" max="7723" width="51.1796875" style="1" customWidth="1"/>
    <col min="7724" max="7731" width="9.81640625" style="1" customWidth="1"/>
    <col min="7732" max="7978" width="9.1796875" style="1"/>
    <col min="7979" max="7979" width="51.1796875" style="1" customWidth="1"/>
    <col min="7980" max="7987" width="9.81640625" style="1" customWidth="1"/>
    <col min="7988" max="8234" width="9.1796875" style="1"/>
    <col min="8235" max="8235" width="51.1796875" style="1" customWidth="1"/>
    <col min="8236" max="8243" width="9.81640625" style="1" customWidth="1"/>
    <col min="8244" max="8490" width="9.1796875" style="1"/>
    <col min="8491" max="8491" width="51.1796875" style="1" customWidth="1"/>
    <col min="8492" max="8499" width="9.81640625" style="1" customWidth="1"/>
    <col min="8500" max="8746" width="9.1796875" style="1"/>
    <col min="8747" max="8747" width="51.1796875" style="1" customWidth="1"/>
    <col min="8748" max="8755" width="9.81640625" style="1" customWidth="1"/>
    <col min="8756" max="9002" width="9.1796875" style="1"/>
    <col min="9003" max="9003" width="51.1796875" style="1" customWidth="1"/>
    <col min="9004" max="9011" width="9.81640625" style="1" customWidth="1"/>
    <col min="9012" max="9258" width="9.1796875" style="1"/>
    <col min="9259" max="9259" width="51.1796875" style="1" customWidth="1"/>
    <col min="9260" max="9267" width="9.81640625" style="1" customWidth="1"/>
    <col min="9268" max="9514" width="9.1796875" style="1"/>
    <col min="9515" max="9515" width="51.1796875" style="1" customWidth="1"/>
    <col min="9516" max="9523" width="9.81640625" style="1" customWidth="1"/>
    <col min="9524" max="9770" width="9.1796875" style="1"/>
    <col min="9771" max="9771" width="51.1796875" style="1" customWidth="1"/>
    <col min="9772" max="9779" width="9.81640625" style="1" customWidth="1"/>
    <col min="9780" max="10026" width="9.1796875" style="1"/>
    <col min="10027" max="10027" width="51.1796875" style="1" customWidth="1"/>
    <col min="10028" max="10035" width="9.81640625" style="1" customWidth="1"/>
    <col min="10036" max="10282" width="9.1796875" style="1"/>
    <col min="10283" max="10283" width="51.1796875" style="1" customWidth="1"/>
    <col min="10284" max="10291" width="9.81640625" style="1" customWidth="1"/>
    <col min="10292" max="10538" width="9.1796875" style="1"/>
    <col min="10539" max="10539" width="51.1796875" style="1" customWidth="1"/>
    <col min="10540" max="10547" width="9.81640625" style="1" customWidth="1"/>
    <col min="10548" max="10794" width="9.1796875" style="1"/>
    <col min="10795" max="10795" width="51.1796875" style="1" customWidth="1"/>
    <col min="10796" max="10803" width="9.81640625" style="1" customWidth="1"/>
    <col min="10804" max="11050" width="9.1796875" style="1"/>
    <col min="11051" max="11051" width="51.1796875" style="1" customWidth="1"/>
    <col min="11052" max="11059" width="9.81640625" style="1" customWidth="1"/>
    <col min="11060" max="11306" width="9.1796875" style="1"/>
    <col min="11307" max="11307" width="51.1796875" style="1" customWidth="1"/>
    <col min="11308" max="11315" width="9.81640625" style="1" customWidth="1"/>
    <col min="11316" max="11562" width="9.1796875" style="1"/>
    <col min="11563" max="11563" width="51.1796875" style="1" customWidth="1"/>
    <col min="11564" max="11571" width="9.81640625" style="1" customWidth="1"/>
    <col min="11572" max="11818" width="9.1796875" style="1"/>
    <col min="11819" max="11819" width="51.1796875" style="1" customWidth="1"/>
    <col min="11820" max="11827" width="9.81640625" style="1" customWidth="1"/>
    <col min="11828" max="12074" width="9.1796875" style="1"/>
    <col min="12075" max="12075" width="51.1796875" style="1" customWidth="1"/>
    <col min="12076" max="12083" width="9.81640625" style="1" customWidth="1"/>
    <col min="12084" max="12330" width="9.1796875" style="1"/>
    <col min="12331" max="12331" width="51.1796875" style="1" customWidth="1"/>
    <col min="12332" max="12339" width="9.81640625" style="1" customWidth="1"/>
    <col min="12340" max="12586" width="9.1796875" style="1"/>
    <col min="12587" max="12587" width="51.1796875" style="1" customWidth="1"/>
    <col min="12588" max="12595" width="9.81640625" style="1" customWidth="1"/>
    <col min="12596" max="12842" width="9.1796875" style="1"/>
    <col min="12843" max="12843" width="51.1796875" style="1" customWidth="1"/>
    <col min="12844" max="12851" width="9.81640625" style="1" customWidth="1"/>
    <col min="12852" max="13098" width="9.1796875" style="1"/>
    <col min="13099" max="13099" width="51.1796875" style="1" customWidth="1"/>
    <col min="13100" max="13107" width="9.81640625" style="1" customWidth="1"/>
    <col min="13108" max="13354" width="9.1796875" style="1"/>
    <col min="13355" max="13355" width="51.1796875" style="1" customWidth="1"/>
    <col min="13356" max="13363" width="9.81640625" style="1" customWidth="1"/>
    <col min="13364" max="13610" width="9.1796875" style="1"/>
    <col min="13611" max="13611" width="51.1796875" style="1" customWidth="1"/>
    <col min="13612" max="13619" width="9.81640625" style="1" customWidth="1"/>
    <col min="13620" max="13866" width="9.1796875" style="1"/>
    <col min="13867" max="13867" width="51.1796875" style="1" customWidth="1"/>
    <col min="13868" max="13875" width="9.81640625" style="1" customWidth="1"/>
    <col min="13876" max="14122" width="9.1796875" style="1"/>
    <col min="14123" max="14123" width="51.1796875" style="1" customWidth="1"/>
    <col min="14124" max="14131" width="9.81640625" style="1" customWidth="1"/>
    <col min="14132" max="14378" width="9.1796875" style="1"/>
    <col min="14379" max="14379" width="51.1796875" style="1" customWidth="1"/>
    <col min="14380" max="14387" width="9.81640625" style="1" customWidth="1"/>
    <col min="14388" max="14634" width="9.1796875" style="1"/>
    <col min="14635" max="14635" width="51.1796875" style="1" customWidth="1"/>
    <col min="14636" max="14643" width="9.81640625" style="1" customWidth="1"/>
    <col min="14644" max="14890" width="9.1796875" style="1"/>
    <col min="14891" max="14891" width="51.1796875" style="1" customWidth="1"/>
    <col min="14892" max="14899" width="9.81640625" style="1" customWidth="1"/>
    <col min="14900" max="15146" width="9.1796875" style="1"/>
    <col min="15147" max="15147" width="51.1796875" style="1" customWidth="1"/>
    <col min="15148" max="15155" width="9.81640625" style="1" customWidth="1"/>
    <col min="15156" max="15402" width="9.1796875" style="1"/>
    <col min="15403" max="15403" width="51.1796875" style="1" customWidth="1"/>
    <col min="15404" max="15411" width="9.81640625" style="1" customWidth="1"/>
    <col min="15412" max="15658" width="9.1796875" style="1"/>
    <col min="15659" max="15659" width="51.1796875" style="1" customWidth="1"/>
    <col min="15660" max="15667" width="9.81640625" style="1" customWidth="1"/>
    <col min="15668" max="15914" width="9.1796875" style="1"/>
    <col min="15915" max="15915" width="51.1796875" style="1" customWidth="1"/>
    <col min="15916" max="15923" width="9.81640625" style="1" customWidth="1"/>
    <col min="15924" max="16384" width="9.1796875" style="1"/>
  </cols>
  <sheetData>
    <row r="1" spans="2:9" ht="17.25" customHeight="1" x14ac:dyDescent="0.3">
      <c r="B1" s="40"/>
      <c r="C1" s="41"/>
      <c r="D1" s="42"/>
      <c r="E1" s="1"/>
      <c r="F1" s="1"/>
      <c r="G1" s="1"/>
      <c r="H1" s="36" t="s">
        <v>218</v>
      </c>
    </row>
    <row r="2" spans="2:9" ht="28.5" customHeight="1" x14ac:dyDescent="0.3">
      <c r="B2" s="181" t="s">
        <v>219</v>
      </c>
      <c r="C2" s="181"/>
      <c r="D2" s="181"/>
      <c r="E2" s="181"/>
      <c r="F2" s="181"/>
      <c r="G2" s="181"/>
      <c r="H2" s="181"/>
    </row>
    <row r="3" spans="2:9" ht="15.75" customHeight="1" x14ac:dyDescent="0.3">
      <c r="B3" s="182">
        <v>2021</v>
      </c>
      <c r="C3" s="182"/>
      <c r="D3" s="182"/>
      <c r="E3" s="182"/>
      <c r="F3" s="182"/>
      <c r="G3" s="182"/>
      <c r="H3" s="182"/>
    </row>
    <row r="4" spans="2:9" ht="15" customHeight="1" x14ac:dyDescent="0.3">
      <c r="B4" s="10" t="s">
        <v>115</v>
      </c>
      <c r="C4" s="130"/>
      <c r="D4" s="11"/>
      <c r="E4" s="11"/>
      <c r="F4" s="11"/>
      <c r="G4" s="202" t="s">
        <v>94</v>
      </c>
      <c r="H4" s="202"/>
    </row>
    <row r="5" spans="2:9" ht="16.25" customHeight="1" x14ac:dyDescent="0.3">
      <c r="B5" s="37" t="s">
        <v>76</v>
      </c>
      <c r="C5" s="184" t="s">
        <v>0</v>
      </c>
      <c r="D5" s="183" t="s">
        <v>236</v>
      </c>
      <c r="E5" s="183" t="s">
        <v>44</v>
      </c>
      <c r="F5" s="183" t="s">
        <v>45</v>
      </c>
      <c r="G5" s="183" t="s">
        <v>55</v>
      </c>
      <c r="H5" s="183" t="s">
        <v>56</v>
      </c>
    </row>
    <row r="6" spans="2:9" ht="15.65" customHeight="1" x14ac:dyDescent="0.3">
      <c r="B6" s="43" t="s">
        <v>46</v>
      </c>
      <c r="C6" s="184"/>
      <c r="D6" s="183"/>
      <c r="E6" s="183"/>
      <c r="F6" s="183"/>
      <c r="G6" s="183"/>
      <c r="H6" s="183"/>
    </row>
    <row r="7" spans="2:9" s="132" customFormat="1" ht="14" customHeight="1" x14ac:dyDescent="0.25">
      <c r="B7" s="40" t="s">
        <v>0</v>
      </c>
      <c r="C7" s="66">
        <v>223327.33200000119</v>
      </c>
      <c r="D7" s="66">
        <v>3989.9310000000041</v>
      </c>
      <c r="E7" s="66">
        <v>21526.081999999889</v>
      </c>
      <c r="F7" s="66">
        <v>57154.156999999948</v>
      </c>
      <c r="G7" s="66">
        <v>28030.284000000007</v>
      </c>
      <c r="H7" s="66">
        <v>112626.87800000001</v>
      </c>
    </row>
    <row r="8" spans="2:9" ht="14" customHeight="1" x14ac:dyDescent="0.3">
      <c r="B8" s="10" t="s">
        <v>53</v>
      </c>
      <c r="C8" s="177">
        <v>843.6699999999995</v>
      </c>
      <c r="D8" s="13">
        <v>77.13300000000001</v>
      </c>
      <c r="E8" s="13">
        <v>165.86799999999991</v>
      </c>
      <c r="F8" s="13">
        <v>469.99799999999999</v>
      </c>
      <c r="G8" s="13">
        <v>54.128999999999998</v>
      </c>
      <c r="H8" s="13">
        <v>76.542000000000002</v>
      </c>
    </row>
    <row r="9" spans="2:9" ht="14" customHeight="1" x14ac:dyDescent="0.3">
      <c r="B9" s="10" t="s">
        <v>47</v>
      </c>
      <c r="C9" s="177">
        <v>1004.0160000000004</v>
      </c>
      <c r="D9" s="13">
        <v>5.1190000000000007</v>
      </c>
      <c r="E9" s="13">
        <v>37.553000000000011</v>
      </c>
      <c r="F9" s="13">
        <v>234.05799999999994</v>
      </c>
      <c r="G9" s="13">
        <v>108.932</v>
      </c>
      <c r="H9" s="13">
        <v>618.35400000000004</v>
      </c>
    </row>
    <row r="10" spans="2:9" ht="14" customHeight="1" x14ac:dyDescent="0.3">
      <c r="B10" s="10" t="s">
        <v>48</v>
      </c>
      <c r="C10" s="177">
        <f>+SUM(C11:C34)</f>
        <v>47410.911999999997</v>
      </c>
      <c r="D10" s="13">
        <f t="shared" ref="D10:H10" si="0">+SUM(D11:D34)</f>
        <v>310.85299999999995</v>
      </c>
      <c r="E10" s="13">
        <f t="shared" si="0"/>
        <v>3909.2189999999987</v>
      </c>
      <c r="F10" s="13">
        <f t="shared" si="0"/>
        <v>15295.665000000003</v>
      </c>
      <c r="G10" s="13">
        <f t="shared" si="0"/>
        <v>8879.1170000000002</v>
      </c>
      <c r="H10" s="13">
        <f t="shared" si="0"/>
        <v>19016.057999999994</v>
      </c>
    </row>
    <row r="11" spans="2:9" s="98" customFormat="1" ht="14" hidden="1" customHeight="1" outlineLevel="1" x14ac:dyDescent="0.35">
      <c r="B11" s="99" t="s">
        <v>290</v>
      </c>
      <c r="C11" s="178">
        <v>3287.2429999999995</v>
      </c>
      <c r="D11" s="165">
        <v>43.139999999999986</v>
      </c>
      <c r="E11" s="165">
        <v>208.74500000000003</v>
      </c>
      <c r="F11" s="165">
        <v>1419.4529999999997</v>
      </c>
      <c r="G11" s="165">
        <v>679.17699999999991</v>
      </c>
      <c r="H11" s="165">
        <v>936.72799999999995</v>
      </c>
      <c r="I11" s="14"/>
    </row>
    <row r="12" spans="2:9" s="98" customFormat="1" ht="14" hidden="1" customHeight="1" outlineLevel="1" x14ac:dyDescent="0.35">
      <c r="B12" s="99" t="s">
        <v>291</v>
      </c>
      <c r="C12" s="178">
        <v>1698.7529999999999</v>
      </c>
      <c r="D12" s="165">
        <v>1.9050000000000005</v>
      </c>
      <c r="E12" s="165">
        <v>68.016000000000005</v>
      </c>
      <c r="F12" s="165">
        <v>175.57900000000001</v>
      </c>
      <c r="G12" s="165">
        <v>32.262999999999998</v>
      </c>
      <c r="H12" s="165">
        <v>1420.99</v>
      </c>
      <c r="I12" s="14"/>
    </row>
    <row r="13" spans="2:9" s="98" customFormat="1" ht="14" hidden="1" customHeight="1" outlineLevel="1" x14ac:dyDescent="0.35">
      <c r="B13" s="99" t="s">
        <v>292</v>
      </c>
      <c r="C13" s="178">
        <v>235.596</v>
      </c>
      <c r="D13" s="140" t="s">
        <v>100</v>
      </c>
      <c r="E13" s="140" t="s">
        <v>100</v>
      </c>
      <c r="F13" s="140" t="s">
        <v>100</v>
      </c>
      <c r="G13" s="165">
        <v>235.596</v>
      </c>
      <c r="H13" s="140" t="s">
        <v>100</v>
      </c>
      <c r="I13" s="14"/>
    </row>
    <row r="14" spans="2:9" s="98" customFormat="1" ht="14" hidden="1" customHeight="1" outlineLevel="1" x14ac:dyDescent="0.35">
      <c r="B14" s="99" t="s">
        <v>293</v>
      </c>
      <c r="C14" s="178">
        <v>2440.4170000000004</v>
      </c>
      <c r="D14" s="165">
        <v>11.862999999999998</v>
      </c>
      <c r="E14" s="165">
        <v>139.99299999999997</v>
      </c>
      <c r="F14" s="165">
        <v>1367.0199999999998</v>
      </c>
      <c r="G14" s="165">
        <v>496.161</v>
      </c>
      <c r="H14" s="165">
        <v>425.37999999999994</v>
      </c>
      <c r="I14" s="14"/>
    </row>
    <row r="15" spans="2:9" s="98" customFormat="1" ht="14" hidden="1" customHeight="1" outlineLevel="1" x14ac:dyDescent="0.35">
      <c r="B15" s="99" t="s">
        <v>294</v>
      </c>
      <c r="C15" s="178">
        <v>854.99100000000033</v>
      </c>
      <c r="D15" s="165">
        <v>1.1399999999999995</v>
      </c>
      <c r="E15" s="165">
        <v>73.855000000000032</v>
      </c>
      <c r="F15" s="165">
        <v>572.60600000000022</v>
      </c>
      <c r="G15" s="165">
        <v>157.07300000000001</v>
      </c>
      <c r="H15" s="165">
        <v>50.317</v>
      </c>
      <c r="I15" s="14"/>
    </row>
    <row r="16" spans="2:9" s="98" customFormat="1" ht="14" hidden="1" customHeight="1" outlineLevel="1" x14ac:dyDescent="0.35">
      <c r="B16" s="99" t="s">
        <v>295</v>
      </c>
      <c r="C16" s="178">
        <v>762.79099999999994</v>
      </c>
      <c r="D16" s="165">
        <v>2.496</v>
      </c>
      <c r="E16" s="165">
        <v>121.12600000000005</v>
      </c>
      <c r="F16" s="165">
        <v>178.27800000000011</v>
      </c>
      <c r="G16" s="165">
        <v>80.259999999999991</v>
      </c>
      <c r="H16" s="165">
        <v>380.63099999999997</v>
      </c>
      <c r="I16" s="14"/>
    </row>
    <row r="17" spans="2:9" s="98" customFormat="1" ht="14" hidden="1" customHeight="1" outlineLevel="1" x14ac:dyDescent="0.35">
      <c r="B17" s="99" t="s">
        <v>296</v>
      </c>
      <c r="C17" s="178">
        <v>767.1580000000007</v>
      </c>
      <c r="D17" s="165">
        <v>6.0060000000000011</v>
      </c>
      <c r="E17" s="165">
        <v>72.343999999999951</v>
      </c>
      <c r="F17" s="165">
        <v>281.35700000000003</v>
      </c>
      <c r="G17" s="165">
        <v>400.60399999999998</v>
      </c>
      <c r="H17" s="165">
        <v>6.8470000000000004</v>
      </c>
      <c r="I17" s="14"/>
    </row>
    <row r="18" spans="2:9" s="98" customFormat="1" ht="14" hidden="1" customHeight="1" outlineLevel="1" x14ac:dyDescent="0.35">
      <c r="B18" s="99" t="s">
        <v>297</v>
      </c>
      <c r="C18" s="178">
        <v>2330.4220000000014</v>
      </c>
      <c r="D18" s="165">
        <v>0.871</v>
      </c>
      <c r="E18" s="165">
        <v>57.004999999999988</v>
      </c>
      <c r="F18" s="165">
        <v>736.65499999999997</v>
      </c>
      <c r="G18" s="165">
        <v>1246.2739999999999</v>
      </c>
      <c r="H18" s="165">
        <v>289.61700000000002</v>
      </c>
      <c r="I18" s="14"/>
    </row>
    <row r="19" spans="2:9" s="98" customFormat="1" ht="14" hidden="1" customHeight="1" outlineLevel="1" x14ac:dyDescent="0.35">
      <c r="B19" s="99" t="s">
        <v>298</v>
      </c>
      <c r="C19" s="178">
        <v>1013.287</v>
      </c>
      <c r="D19" s="165">
        <v>11.316000000000001</v>
      </c>
      <c r="E19" s="165">
        <v>59.548000000000016</v>
      </c>
      <c r="F19" s="165">
        <v>112.32299999999999</v>
      </c>
      <c r="G19" s="165">
        <v>8.9410000000000007</v>
      </c>
      <c r="H19" s="165">
        <v>821.15899999999999</v>
      </c>
      <c r="I19" s="14"/>
    </row>
    <row r="20" spans="2:9" s="98" customFormat="1" ht="14" hidden="1" customHeight="1" outlineLevel="1" x14ac:dyDescent="0.35">
      <c r="B20" s="99" t="s">
        <v>299</v>
      </c>
      <c r="C20" s="178">
        <v>1149.4749999999999</v>
      </c>
      <c r="D20" s="140" t="s">
        <v>100</v>
      </c>
      <c r="E20" s="165">
        <v>6.101</v>
      </c>
      <c r="F20" s="140" t="s">
        <v>100</v>
      </c>
      <c r="G20" s="140" t="s">
        <v>100</v>
      </c>
      <c r="H20" s="165">
        <v>1143.374</v>
      </c>
      <c r="I20" s="14"/>
    </row>
    <row r="21" spans="2:9" s="98" customFormat="1" ht="14" hidden="1" customHeight="1" outlineLevel="1" x14ac:dyDescent="0.35">
      <c r="B21" s="99" t="s">
        <v>300</v>
      </c>
      <c r="C21" s="178">
        <v>1944.6249999999993</v>
      </c>
      <c r="D21" s="165">
        <v>20.116000000000003</v>
      </c>
      <c r="E21" s="165">
        <v>383.14699999999993</v>
      </c>
      <c r="F21" s="165">
        <v>1061.5920000000001</v>
      </c>
      <c r="G21" s="165">
        <v>246.04400000000001</v>
      </c>
      <c r="H21" s="165">
        <v>233.72599999999997</v>
      </c>
      <c r="I21" s="14"/>
    </row>
    <row r="22" spans="2:9" s="98" customFormat="1" ht="14" hidden="1" customHeight="1" outlineLevel="1" x14ac:dyDescent="0.35">
      <c r="B22" s="99" t="s">
        <v>301</v>
      </c>
      <c r="C22" s="178">
        <v>3183.4229999999984</v>
      </c>
      <c r="D22" s="165">
        <v>13.531000000000001</v>
      </c>
      <c r="E22" s="165">
        <v>156.78200000000001</v>
      </c>
      <c r="F22" s="165">
        <v>990.65900000000011</v>
      </c>
      <c r="G22" s="165">
        <v>1047.1880000000003</v>
      </c>
      <c r="H22" s="165">
        <v>975.26300000000003</v>
      </c>
      <c r="I22" s="14"/>
    </row>
    <row r="23" spans="2:9" s="98" customFormat="1" ht="14" hidden="1" customHeight="1" outlineLevel="1" x14ac:dyDescent="0.35">
      <c r="B23" s="99" t="s">
        <v>302</v>
      </c>
      <c r="C23" s="178">
        <v>5241.0789999999997</v>
      </c>
      <c r="D23" s="165">
        <v>16.626999999999995</v>
      </c>
      <c r="E23" s="165">
        <v>152.97499999999997</v>
      </c>
      <c r="F23" s="165">
        <v>1273.6589999999999</v>
      </c>
      <c r="G23" s="165">
        <v>760.32899999999995</v>
      </c>
      <c r="H23" s="165">
        <v>3037.489</v>
      </c>
      <c r="I23" s="14"/>
    </row>
    <row r="24" spans="2:9" s="98" customFormat="1" ht="14" hidden="1" customHeight="1" outlineLevel="1" x14ac:dyDescent="0.35">
      <c r="B24" s="99" t="s">
        <v>303</v>
      </c>
      <c r="C24" s="178">
        <v>2489.2690000000025</v>
      </c>
      <c r="D24" s="165">
        <v>10.753999999999998</v>
      </c>
      <c r="E24" s="165">
        <v>189.39900000000014</v>
      </c>
      <c r="F24" s="165">
        <v>1037.8700000000001</v>
      </c>
      <c r="G24" s="165">
        <v>531.31200000000001</v>
      </c>
      <c r="H24" s="165">
        <v>719.93399999999997</v>
      </c>
      <c r="I24" s="14"/>
    </row>
    <row r="25" spans="2:9" s="98" customFormat="1" ht="14" hidden="1" customHeight="1" outlineLevel="1" x14ac:dyDescent="0.35">
      <c r="B25" s="99" t="s">
        <v>304</v>
      </c>
      <c r="C25" s="178">
        <v>1096.6830000000004</v>
      </c>
      <c r="D25" s="165">
        <v>8.708000000000002</v>
      </c>
      <c r="E25" s="165">
        <v>110.44000000000001</v>
      </c>
      <c r="F25" s="165">
        <v>593.94100000000014</v>
      </c>
      <c r="G25" s="165">
        <v>370.43400000000003</v>
      </c>
      <c r="H25" s="165">
        <v>13.16</v>
      </c>
      <c r="I25" s="14"/>
    </row>
    <row r="26" spans="2:9" s="98" customFormat="1" ht="14" hidden="1" customHeight="1" outlineLevel="1" x14ac:dyDescent="0.35">
      <c r="B26" s="99" t="s">
        <v>305</v>
      </c>
      <c r="C26" s="178">
        <v>4322.9699999999966</v>
      </c>
      <c r="D26" s="165">
        <v>71.42099999999995</v>
      </c>
      <c r="E26" s="165">
        <v>1130.4099999999989</v>
      </c>
      <c r="F26" s="165">
        <v>1614.1730000000007</v>
      </c>
      <c r="G26" s="165">
        <v>648.78700000000003</v>
      </c>
      <c r="H26" s="165">
        <v>858.17899999999997</v>
      </c>
      <c r="I26" s="14"/>
    </row>
    <row r="27" spans="2:9" s="98" customFormat="1" ht="14" hidden="1" customHeight="1" outlineLevel="1" x14ac:dyDescent="0.35">
      <c r="B27" s="99" t="s">
        <v>306</v>
      </c>
      <c r="C27" s="178">
        <v>1325.0609999999997</v>
      </c>
      <c r="D27" s="165">
        <v>3.1809999999999996</v>
      </c>
      <c r="E27" s="165">
        <v>69.754000000000019</v>
      </c>
      <c r="F27" s="165">
        <v>368.6149999999999</v>
      </c>
      <c r="G27" s="165">
        <v>31.861999999999998</v>
      </c>
      <c r="H27" s="165">
        <v>851.649</v>
      </c>
      <c r="I27" s="14"/>
    </row>
    <row r="28" spans="2:9" s="98" customFormat="1" ht="14" hidden="1" customHeight="1" outlineLevel="1" x14ac:dyDescent="0.35">
      <c r="B28" s="99" t="s">
        <v>307</v>
      </c>
      <c r="C28" s="178">
        <v>3221.6820000000021</v>
      </c>
      <c r="D28" s="165">
        <v>2.9379999999999997</v>
      </c>
      <c r="E28" s="165">
        <v>110.759</v>
      </c>
      <c r="F28" s="165">
        <v>517.67899999999997</v>
      </c>
      <c r="G28" s="165">
        <v>770.65800000000002</v>
      </c>
      <c r="H28" s="165">
        <v>1819.6479999999997</v>
      </c>
      <c r="I28" s="14"/>
    </row>
    <row r="29" spans="2:9" s="98" customFormat="1" ht="14" hidden="1" customHeight="1" outlineLevel="1" x14ac:dyDescent="0.35">
      <c r="B29" s="99" t="s">
        <v>308</v>
      </c>
      <c r="C29" s="178">
        <v>2357.3439999999991</v>
      </c>
      <c r="D29" s="165">
        <v>6.4799999999999986</v>
      </c>
      <c r="E29" s="165">
        <v>309.89700000000016</v>
      </c>
      <c r="F29" s="165">
        <v>809.70300000000032</v>
      </c>
      <c r="G29" s="165">
        <v>280.06200000000001</v>
      </c>
      <c r="H29" s="165">
        <v>951.202</v>
      </c>
      <c r="I29" s="14"/>
    </row>
    <row r="30" spans="2:9" s="98" customFormat="1" ht="14" hidden="1" customHeight="1" outlineLevel="1" x14ac:dyDescent="0.35">
      <c r="B30" s="99" t="s">
        <v>309</v>
      </c>
      <c r="C30" s="178">
        <v>4947.4900000000007</v>
      </c>
      <c r="D30" s="165">
        <v>5.2430000000000003</v>
      </c>
      <c r="E30" s="165">
        <v>56.02600000000001</v>
      </c>
      <c r="F30" s="165">
        <v>801.18999999999983</v>
      </c>
      <c r="G30" s="165">
        <v>519.51400000000001</v>
      </c>
      <c r="H30" s="165">
        <v>3565.5169999999998</v>
      </c>
      <c r="I30" s="14"/>
    </row>
    <row r="31" spans="2:9" s="98" customFormat="1" ht="14" hidden="1" customHeight="1" outlineLevel="1" x14ac:dyDescent="0.35">
      <c r="B31" s="99" t="s">
        <v>310</v>
      </c>
      <c r="C31" s="178">
        <v>941.52499999999986</v>
      </c>
      <c r="D31" s="165">
        <v>10.138</v>
      </c>
      <c r="E31" s="165">
        <v>4.117</v>
      </c>
      <c r="F31" s="165">
        <v>741.38299999999992</v>
      </c>
      <c r="G31" s="165">
        <v>158.63900000000001</v>
      </c>
      <c r="H31" s="165">
        <v>27.248000000000001</v>
      </c>
      <c r="I31" s="14"/>
    </row>
    <row r="32" spans="2:9" s="98" customFormat="1" ht="14" hidden="1" customHeight="1" outlineLevel="1" x14ac:dyDescent="0.35">
      <c r="B32" s="99" t="s">
        <v>311</v>
      </c>
      <c r="C32" s="178">
        <v>379.3310000000003</v>
      </c>
      <c r="D32" s="165">
        <v>3.733000000000001</v>
      </c>
      <c r="E32" s="165">
        <v>77.460999999999984</v>
      </c>
      <c r="F32" s="165">
        <v>168.06499999999997</v>
      </c>
      <c r="G32" s="165">
        <v>9.0069999999999997</v>
      </c>
      <c r="H32" s="165">
        <v>121.065</v>
      </c>
      <c r="I32" s="14"/>
    </row>
    <row r="33" spans="2:9" s="98" customFormat="1" ht="14" hidden="1" customHeight="1" outlineLevel="1" x14ac:dyDescent="0.35">
      <c r="B33" s="99" t="s">
        <v>312</v>
      </c>
      <c r="C33" s="178">
        <v>488.04199999999975</v>
      </c>
      <c r="D33" s="165">
        <v>5.36</v>
      </c>
      <c r="E33" s="165">
        <v>44.14</v>
      </c>
      <c r="F33" s="165">
        <v>148.54499999999999</v>
      </c>
      <c r="G33" s="165">
        <v>29.181000000000001</v>
      </c>
      <c r="H33" s="165">
        <v>260.81599999999997</v>
      </c>
      <c r="I33" s="14"/>
    </row>
    <row r="34" spans="2:9" s="98" customFormat="1" ht="14" hidden="1" customHeight="1" outlineLevel="1" x14ac:dyDescent="0.35">
      <c r="B34" s="99" t="s">
        <v>313</v>
      </c>
      <c r="C34" s="178">
        <v>932.255</v>
      </c>
      <c r="D34" s="165">
        <v>53.886000000000003</v>
      </c>
      <c r="E34" s="165">
        <v>307.1789999999998</v>
      </c>
      <c r="F34" s="165">
        <v>325.32</v>
      </c>
      <c r="G34" s="165">
        <v>139.751</v>
      </c>
      <c r="H34" s="165">
        <v>106.119</v>
      </c>
      <c r="I34" s="14"/>
    </row>
    <row r="35" spans="2:9" ht="14" customHeight="1" collapsed="1" x14ac:dyDescent="0.3">
      <c r="B35" s="100" t="s">
        <v>57</v>
      </c>
      <c r="C35" s="177">
        <v>7125.5010000000002</v>
      </c>
      <c r="D35" s="13">
        <v>42.649000000000001</v>
      </c>
      <c r="E35" s="13">
        <v>157.63</v>
      </c>
      <c r="F35" s="13">
        <v>766.05600000000004</v>
      </c>
      <c r="G35" s="136" t="s">
        <v>100</v>
      </c>
      <c r="H35" s="13">
        <v>6159.1660000000002</v>
      </c>
    </row>
    <row r="36" spans="2:9" ht="14" customHeight="1" x14ac:dyDescent="0.3">
      <c r="B36" s="100" t="s">
        <v>58</v>
      </c>
      <c r="C36" s="177">
        <v>2596.4409999999998</v>
      </c>
      <c r="D36" s="13">
        <v>9.8350000000000009</v>
      </c>
      <c r="E36" s="13">
        <v>307.52900000000011</v>
      </c>
      <c r="F36" s="13">
        <v>1025.2049999999995</v>
      </c>
      <c r="G36" s="13">
        <v>624.31100000000004</v>
      </c>
      <c r="H36" s="13">
        <v>629.56100000000004</v>
      </c>
    </row>
    <row r="37" spans="2:9" ht="14" customHeight="1" x14ac:dyDescent="0.3">
      <c r="B37" s="102" t="s">
        <v>49</v>
      </c>
      <c r="C37" s="177">
        <v>7169.2339999999858</v>
      </c>
      <c r="D37" s="13">
        <v>226.72799999999989</v>
      </c>
      <c r="E37" s="13">
        <v>1189.7499999999995</v>
      </c>
      <c r="F37" s="13">
        <v>3485.4380000000037</v>
      </c>
      <c r="G37" s="13">
        <v>1745.5890000000002</v>
      </c>
      <c r="H37" s="13">
        <v>521.72900000000004</v>
      </c>
    </row>
    <row r="38" spans="2:9" ht="14" customHeight="1" x14ac:dyDescent="0.3">
      <c r="B38" s="100" t="s">
        <v>50</v>
      </c>
      <c r="C38" s="177">
        <f>+C39+C40+C41</f>
        <v>45569.317999999847</v>
      </c>
      <c r="D38" s="13">
        <f t="shared" ref="D38:H38" si="1">+D39+D40+D41</f>
        <v>958.39199999999903</v>
      </c>
      <c r="E38" s="13">
        <f t="shared" si="1"/>
        <v>5692.6210000000056</v>
      </c>
      <c r="F38" s="13">
        <f t="shared" si="1"/>
        <v>8541.0859999999993</v>
      </c>
      <c r="G38" s="13">
        <f t="shared" si="1"/>
        <v>2334.4380000000001</v>
      </c>
      <c r="H38" s="13">
        <f t="shared" si="1"/>
        <v>28042.780999999995</v>
      </c>
    </row>
    <row r="39" spans="2:9" ht="14" hidden="1" customHeight="1" outlineLevel="1" x14ac:dyDescent="0.3">
      <c r="B39" s="99" t="s">
        <v>314</v>
      </c>
      <c r="C39" s="178">
        <v>4783.320999999999</v>
      </c>
      <c r="D39" s="165">
        <v>137.67200000000011</v>
      </c>
      <c r="E39" s="165">
        <v>1037.7669999999998</v>
      </c>
      <c r="F39" s="165">
        <v>2279.4719999999984</v>
      </c>
      <c r="G39" s="165">
        <v>821.41700000000014</v>
      </c>
      <c r="H39" s="165">
        <v>506.99300000000005</v>
      </c>
    </row>
    <row r="40" spans="2:9" ht="14" hidden="1" customHeight="1" outlineLevel="1" x14ac:dyDescent="0.3">
      <c r="B40" s="99" t="s">
        <v>315</v>
      </c>
      <c r="C40" s="178">
        <v>11128.96099999995</v>
      </c>
      <c r="D40" s="165">
        <v>389.43400000000014</v>
      </c>
      <c r="E40" s="165">
        <v>2804.2410000000023</v>
      </c>
      <c r="F40" s="165">
        <v>4794.9589999999998</v>
      </c>
      <c r="G40" s="165">
        <v>1249.624</v>
      </c>
      <c r="H40" s="165">
        <v>1890.703</v>
      </c>
    </row>
    <row r="41" spans="2:9" ht="14" hidden="1" customHeight="1" outlineLevel="1" x14ac:dyDescent="0.3">
      <c r="B41" s="99" t="s">
        <v>316</v>
      </c>
      <c r="C41" s="178">
        <v>29657.035999999898</v>
      </c>
      <c r="D41" s="165">
        <v>431.28599999999881</v>
      </c>
      <c r="E41" s="165">
        <v>1850.6130000000037</v>
      </c>
      <c r="F41" s="165">
        <v>1466.6550000000004</v>
      </c>
      <c r="G41" s="165">
        <v>263.39699999999999</v>
      </c>
      <c r="H41" s="165">
        <v>25645.084999999995</v>
      </c>
    </row>
    <row r="42" spans="2:9" ht="14" customHeight="1" collapsed="1" x14ac:dyDescent="0.3">
      <c r="B42" s="10" t="s">
        <v>51</v>
      </c>
      <c r="C42" s="177">
        <v>14357.235000000021</v>
      </c>
      <c r="D42" s="13">
        <v>110.01700000000001</v>
      </c>
      <c r="E42" s="13">
        <v>920.70599999999922</v>
      </c>
      <c r="F42" s="13">
        <v>2573.4529999999995</v>
      </c>
      <c r="G42" s="13">
        <v>1651.8419999999999</v>
      </c>
      <c r="H42" s="13">
        <v>9101.2169999999969</v>
      </c>
    </row>
    <row r="43" spans="2:9" ht="14" customHeight="1" x14ac:dyDescent="0.3">
      <c r="B43" s="10" t="s">
        <v>52</v>
      </c>
      <c r="C43" s="177">
        <v>7774.7349999999615</v>
      </c>
      <c r="D43" s="13">
        <v>162.22399999999979</v>
      </c>
      <c r="E43" s="13">
        <v>461.75200000000024</v>
      </c>
      <c r="F43" s="13">
        <v>1152.5439999999999</v>
      </c>
      <c r="G43" s="13">
        <v>874.93299999999999</v>
      </c>
      <c r="H43" s="13">
        <v>5123.2820000000011</v>
      </c>
    </row>
    <row r="44" spans="2:9" ht="14" customHeight="1" x14ac:dyDescent="0.3">
      <c r="B44" s="10" t="s">
        <v>61</v>
      </c>
      <c r="C44" s="177">
        <v>22539.878999999986</v>
      </c>
      <c r="D44" s="13">
        <v>207.50600000000017</v>
      </c>
      <c r="E44" s="13">
        <v>1063.7960000000014</v>
      </c>
      <c r="F44" s="13">
        <v>6034.9199999999992</v>
      </c>
      <c r="G44" s="13">
        <v>2558.0230000000001</v>
      </c>
      <c r="H44" s="13">
        <v>12675.633999999996</v>
      </c>
    </row>
    <row r="45" spans="2:9" ht="14" customHeight="1" x14ac:dyDescent="0.3">
      <c r="B45" s="10" t="s">
        <v>60</v>
      </c>
      <c r="C45" s="177">
        <v>23573.483999999953</v>
      </c>
      <c r="D45" s="13">
        <v>166.86600000000001</v>
      </c>
      <c r="E45" s="13">
        <v>2290.0320000000015</v>
      </c>
      <c r="F45" s="13">
        <v>6736.6070000000009</v>
      </c>
      <c r="G45" s="13">
        <v>1670.3219999999997</v>
      </c>
      <c r="H45" s="13">
        <v>12709.656999999999</v>
      </c>
    </row>
    <row r="46" spans="2:9" ht="14" customHeight="1" x14ac:dyDescent="0.3">
      <c r="B46" s="10" t="s">
        <v>59</v>
      </c>
      <c r="C46" s="177">
        <v>1068.508</v>
      </c>
      <c r="D46" s="13">
        <v>136.14200000000002</v>
      </c>
      <c r="E46" s="13">
        <v>390.34900000000005</v>
      </c>
      <c r="F46" s="13">
        <v>319.22399999999999</v>
      </c>
      <c r="G46" s="13">
        <v>222.79300000000001</v>
      </c>
      <c r="H46" s="136" t="s">
        <v>100</v>
      </c>
    </row>
    <row r="47" spans="2:9" ht="14" customHeight="1" x14ac:dyDescent="0.3">
      <c r="B47" s="10" t="s">
        <v>62</v>
      </c>
      <c r="C47" s="177">
        <v>18034.716999999968</v>
      </c>
      <c r="D47" s="13">
        <v>892.11900000000128</v>
      </c>
      <c r="E47" s="13">
        <v>2255.6479999999997</v>
      </c>
      <c r="F47" s="13">
        <v>4743.8559999999989</v>
      </c>
      <c r="G47" s="13">
        <v>4863.6170000000002</v>
      </c>
      <c r="H47" s="13">
        <v>5279.4769999999999</v>
      </c>
    </row>
    <row r="48" spans="2:9" ht="14" customHeight="1" x14ac:dyDescent="0.3">
      <c r="B48" s="10" t="s">
        <v>63</v>
      </c>
      <c r="C48" s="177">
        <v>10333.095000000012</v>
      </c>
      <c r="D48" s="13">
        <v>110.04399999999997</v>
      </c>
      <c r="E48" s="13">
        <v>674.42500000000018</v>
      </c>
      <c r="F48" s="13">
        <v>1625.0000000000005</v>
      </c>
      <c r="G48" s="13">
        <v>828.70399999999995</v>
      </c>
      <c r="H48" s="13">
        <v>7094.9219999999996</v>
      </c>
    </row>
    <row r="49" spans="2:8" ht="14" customHeight="1" x14ac:dyDescent="0.3">
      <c r="B49" s="10" t="s">
        <v>69</v>
      </c>
      <c r="C49" s="177">
        <v>998.95000000000027</v>
      </c>
      <c r="D49" s="13">
        <v>1.0960000000000001</v>
      </c>
      <c r="E49" s="13">
        <v>128.15099999999998</v>
      </c>
      <c r="F49" s="13">
        <v>499.78000000000014</v>
      </c>
      <c r="G49" s="13">
        <v>369.923</v>
      </c>
      <c r="H49" s="136" t="s">
        <v>100</v>
      </c>
    </row>
    <row r="50" spans="2:8" ht="14" customHeight="1" x14ac:dyDescent="0.3">
      <c r="B50" s="10" t="s">
        <v>64</v>
      </c>
      <c r="C50" s="177">
        <v>2437.1459999999997</v>
      </c>
      <c r="D50" s="13">
        <v>62.492999999999988</v>
      </c>
      <c r="E50" s="13">
        <v>417.53899999999965</v>
      </c>
      <c r="F50" s="13">
        <v>823.40299999999979</v>
      </c>
      <c r="G50" s="13">
        <v>292.31299999999999</v>
      </c>
      <c r="H50" s="13">
        <v>841.39800000000014</v>
      </c>
    </row>
    <row r="51" spans="2:8" ht="14" customHeight="1" x14ac:dyDescent="0.3">
      <c r="B51" s="10" t="s">
        <v>65</v>
      </c>
      <c r="C51" s="177">
        <v>7691.7070000000012</v>
      </c>
      <c r="D51" s="13">
        <v>313.49099999999987</v>
      </c>
      <c r="E51" s="13">
        <v>765.1859999999989</v>
      </c>
      <c r="F51" s="13">
        <v>1621.4460000000004</v>
      </c>
      <c r="G51" s="13">
        <v>718.70500000000004</v>
      </c>
      <c r="H51" s="13">
        <v>4272.8789999999999</v>
      </c>
    </row>
    <row r="52" spans="2:8" ht="14" customHeight="1" x14ac:dyDescent="0.3">
      <c r="B52" s="10" t="s">
        <v>66</v>
      </c>
      <c r="C52" s="177">
        <v>1012.5059999999993</v>
      </c>
      <c r="D52" s="13">
        <v>50.225999999999971</v>
      </c>
      <c r="E52" s="13">
        <v>179.81499999999997</v>
      </c>
      <c r="F52" s="13">
        <v>595.69200000000012</v>
      </c>
      <c r="G52" s="13">
        <v>105.16400000000002</v>
      </c>
      <c r="H52" s="13">
        <v>81.608999999999995</v>
      </c>
    </row>
    <row r="53" spans="2:8" ht="14" customHeight="1" x14ac:dyDescent="0.3">
      <c r="B53" s="10" t="s">
        <v>67</v>
      </c>
      <c r="C53" s="177">
        <v>1786.2779999999977</v>
      </c>
      <c r="D53" s="13">
        <v>146.99799999999996</v>
      </c>
      <c r="E53" s="13">
        <v>518.51299999999969</v>
      </c>
      <c r="F53" s="13">
        <v>610.72599999999989</v>
      </c>
      <c r="G53" s="13">
        <v>127.42900000000003</v>
      </c>
      <c r="H53" s="13">
        <v>382.61200000000002</v>
      </c>
    </row>
    <row r="54" spans="2:8" ht="14" customHeight="1" x14ac:dyDescent="0.3">
      <c r="B54" s="86" t="s">
        <v>68</v>
      </c>
      <c r="C54" s="179">
        <v>0</v>
      </c>
      <c r="D54" s="141" t="s">
        <v>100</v>
      </c>
      <c r="E54" s="141" t="s">
        <v>100</v>
      </c>
      <c r="F54" s="141" t="s">
        <v>100</v>
      </c>
      <c r="G54" s="141" t="s">
        <v>100</v>
      </c>
      <c r="H54" s="141" t="s">
        <v>100</v>
      </c>
    </row>
  </sheetData>
  <mergeCells count="9">
    <mergeCell ref="B2:H2"/>
    <mergeCell ref="B3:H3"/>
    <mergeCell ref="C5:C6"/>
    <mergeCell ref="D5:D6"/>
    <mergeCell ref="E5:E6"/>
    <mergeCell ref="F5:F6"/>
    <mergeCell ref="G5:G6"/>
    <mergeCell ref="H5:H6"/>
    <mergeCell ref="G4:H4"/>
  </mergeCells>
  <printOptions horizontalCentered="1"/>
  <pageMargins left="0.15748031496062992" right="0.15748031496062992" top="0.98425196850393704" bottom="0.19685039370078741" header="0.51181102362204722" footer="0.51181102362204722"/>
  <pageSetup paperSize="9" scale="9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55"/>
  <sheetViews>
    <sheetView workbookViewId="0"/>
  </sheetViews>
  <sheetFormatPr defaultColWidth="9.1796875" defaultRowHeight="10.5" outlineLevelRow="1" x14ac:dyDescent="0.25"/>
  <cols>
    <col min="1" max="1" width="3.1796875" style="10" customWidth="1"/>
    <col min="2" max="2" width="57.6328125" style="10" customWidth="1"/>
    <col min="3" max="3" width="9.81640625" style="130" customWidth="1"/>
    <col min="4" max="7" width="9.81640625" style="11" customWidth="1"/>
    <col min="8" max="8" width="11.453125" style="10" customWidth="1"/>
    <col min="9" max="91" width="9.1796875" style="10"/>
    <col min="92" max="92" width="51.1796875" style="10" customWidth="1"/>
    <col min="93" max="100" width="9.81640625" style="10" customWidth="1"/>
    <col min="101" max="347" width="9.1796875" style="10"/>
    <col min="348" max="348" width="51.1796875" style="10" customWidth="1"/>
    <col min="349" max="356" width="9.81640625" style="10" customWidth="1"/>
    <col min="357" max="603" width="9.1796875" style="10"/>
    <col min="604" max="604" width="51.1796875" style="10" customWidth="1"/>
    <col min="605" max="612" width="9.81640625" style="10" customWidth="1"/>
    <col min="613" max="859" width="9.1796875" style="10"/>
    <col min="860" max="860" width="51.1796875" style="10" customWidth="1"/>
    <col min="861" max="868" width="9.81640625" style="10" customWidth="1"/>
    <col min="869" max="1115" width="9.1796875" style="10"/>
    <col min="1116" max="1116" width="51.1796875" style="10" customWidth="1"/>
    <col min="1117" max="1124" width="9.81640625" style="10" customWidth="1"/>
    <col min="1125" max="1371" width="9.1796875" style="10"/>
    <col min="1372" max="1372" width="51.1796875" style="10" customWidth="1"/>
    <col min="1373" max="1380" width="9.81640625" style="10" customWidth="1"/>
    <col min="1381" max="1627" width="9.1796875" style="10"/>
    <col min="1628" max="1628" width="51.1796875" style="10" customWidth="1"/>
    <col min="1629" max="1636" width="9.81640625" style="10" customWidth="1"/>
    <col min="1637" max="1883" width="9.1796875" style="10"/>
    <col min="1884" max="1884" width="51.1796875" style="10" customWidth="1"/>
    <col min="1885" max="1892" width="9.81640625" style="10" customWidth="1"/>
    <col min="1893" max="2139" width="9.1796875" style="10"/>
    <col min="2140" max="2140" width="51.1796875" style="10" customWidth="1"/>
    <col min="2141" max="2148" width="9.81640625" style="10" customWidth="1"/>
    <col min="2149" max="2395" width="9.1796875" style="10"/>
    <col min="2396" max="2396" width="51.1796875" style="10" customWidth="1"/>
    <col min="2397" max="2404" width="9.81640625" style="10" customWidth="1"/>
    <col min="2405" max="2651" width="9.1796875" style="10"/>
    <col min="2652" max="2652" width="51.1796875" style="10" customWidth="1"/>
    <col min="2653" max="2660" width="9.81640625" style="10" customWidth="1"/>
    <col min="2661" max="2907" width="9.1796875" style="10"/>
    <col min="2908" max="2908" width="51.1796875" style="10" customWidth="1"/>
    <col min="2909" max="2916" width="9.81640625" style="10" customWidth="1"/>
    <col min="2917" max="3163" width="9.1796875" style="10"/>
    <col min="3164" max="3164" width="51.1796875" style="10" customWidth="1"/>
    <col min="3165" max="3172" width="9.81640625" style="10" customWidth="1"/>
    <col min="3173" max="3419" width="9.1796875" style="10"/>
    <col min="3420" max="3420" width="51.1796875" style="10" customWidth="1"/>
    <col min="3421" max="3428" width="9.81640625" style="10" customWidth="1"/>
    <col min="3429" max="3675" width="9.1796875" style="10"/>
    <col min="3676" max="3676" width="51.1796875" style="10" customWidth="1"/>
    <col min="3677" max="3684" width="9.81640625" style="10" customWidth="1"/>
    <col min="3685" max="3931" width="9.1796875" style="10"/>
    <col min="3932" max="3932" width="51.1796875" style="10" customWidth="1"/>
    <col min="3933" max="3940" width="9.81640625" style="10" customWidth="1"/>
    <col min="3941" max="4187" width="9.1796875" style="10"/>
    <col min="4188" max="4188" width="51.1796875" style="10" customWidth="1"/>
    <col min="4189" max="4196" width="9.81640625" style="10" customWidth="1"/>
    <col min="4197" max="4443" width="9.1796875" style="10"/>
    <col min="4444" max="4444" width="51.1796875" style="10" customWidth="1"/>
    <col min="4445" max="4452" width="9.81640625" style="10" customWidth="1"/>
    <col min="4453" max="4699" width="9.1796875" style="10"/>
    <col min="4700" max="4700" width="51.1796875" style="10" customWidth="1"/>
    <col min="4701" max="4708" width="9.81640625" style="10" customWidth="1"/>
    <col min="4709" max="4955" width="9.1796875" style="10"/>
    <col min="4956" max="4956" width="51.1796875" style="10" customWidth="1"/>
    <col min="4957" max="4964" width="9.81640625" style="10" customWidth="1"/>
    <col min="4965" max="5211" width="9.1796875" style="10"/>
    <col min="5212" max="5212" width="51.1796875" style="10" customWidth="1"/>
    <col min="5213" max="5220" width="9.81640625" style="10" customWidth="1"/>
    <col min="5221" max="5467" width="9.1796875" style="10"/>
    <col min="5468" max="5468" width="51.1796875" style="10" customWidth="1"/>
    <col min="5469" max="5476" width="9.81640625" style="10" customWidth="1"/>
    <col min="5477" max="5723" width="9.1796875" style="10"/>
    <col min="5724" max="5724" width="51.1796875" style="10" customWidth="1"/>
    <col min="5725" max="5732" width="9.81640625" style="10" customWidth="1"/>
    <col min="5733" max="5979" width="9.1796875" style="10"/>
    <col min="5980" max="5980" width="51.1796875" style="10" customWidth="1"/>
    <col min="5981" max="5988" width="9.81640625" style="10" customWidth="1"/>
    <col min="5989" max="6235" width="9.1796875" style="10"/>
    <col min="6236" max="6236" width="51.1796875" style="10" customWidth="1"/>
    <col min="6237" max="6244" width="9.81640625" style="10" customWidth="1"/>
    <col min="6245" max="6491" width="9.1796875" style="10"/>
    <col min="6492" max="6492" width="51.1796875" style="10" customWidth="1"/>
    <col min="6493" max="6500" width="9.81640625" style="10" customWidth="1"/>
    <col min="6501" max="6747" width="9.1796875" style="10"/>
    <col min="6748" max="6748" width="51.1796875" style="10" customWidth="1"/>
    <col min="6749" max="6756" width="9.81640625" style="10" customWidth="1"/>
    <col min="6757" max="7003" width="9.1796875" style="10"/>
    <col min="7004" max="7004" width="51.1796875" style="10" customWidth="1"/>
    <col min="7005" max="7012" width="9.81640625" style="10" customWidth="1"/>
    <col min="7013" max="7259" width="9.1796875" style="10"/>
    <col min="7260" max="7260" width="51.1796875" style="10" customWidth="1"/>
    <col min="7261" max="7268" width="9.81640625" style="10" customWidth="1"/>
    <col min="7269" max="7515" width="9.1796875" style="10"/>
    <col min="7516" max="7516" width="51.1796875" style="10" customWidth="1"/>
    <col min="7517" max="7524" width="9.81640625" style="10" customWidth="1"/>
    <col min="7525" max="7771" width="9.1796875" style="10"/>
    <col min="7772" max="7772" width="51.1796875" style="10" customWidth="1"/>
    <col min="7773" max="7780" width="9.81640625" style="10" customWidth="1"/>
    <col min="7781" max="8027" width="9.1796875" style="10"/>
    <col min="8028" max="8028" width="51.1796875" style="10" customWidth="1"/>
    <col min="8029" max="8036" width="9.81640625" style="10" customWidth="1"/>
    <col min="8037" max="8283" width="9.1796875" style="10"/>
    <col min="8284" max="8284" width="51.1796875" style="10" customWidth="1"/>
    <col min="8285" max="8292" width="9.81640625" style="10" customWidth="1"/>
    <col min="8293" max="8539" width="9.1796875" style="10"/>
    <col min="8540" max="8540" width="51.1796875" style="10" customWidth="1"/>
    <col min="8541" max="8548" width="9.81640625" style="10" customWidth="1"/>
    <col min="8549" max="8795" width="9.1796875" style="10"/>
    <col min="8796" max="8796" width="51.1796875" style="10" customWidth="1"/>
    <col min="8797" max="8804" width="9.81640625" style="10" customWidth="1"/>
    <col min="8805" max="9051" width="9.1796875" style="10"/>
    <col min="9052" max="9052" width="51.1796875" style="10" customWidth="1"/>
    <col min="9053" max="9060" width="9.81640625" style="10" customWidth="1"/>
    <col min="9061" max="9307" width="9.1796875" style="10"/>
    <col min="9308" max="9308" width="51.1796875" style="10" customWidth="1"/>
    <col min="9309" max="9316" width="9.81640625" style="10" customWidth="1"/>
    <col min="9317" max="9563" width="9.1796875" style="10"/>
    <col min="9564" max="9564" width="51.1796875" style="10" customWidth="1"/>
    <col min="9565" max="9572" width="9.81640625" style="10" customWidth="1"/>
    <col min="9573" max="9819" width="9.1796875" style="10"/>
    <col min="9820" max="9820" width="51.1796875" style="10" customWidth="1"/>
    <col min="9821" max="9828" width="9.81640625" style="10" customWidth="1"/>
    <col min="9829" max="10075" width="9.1796875" style="10"/>
    <col min="10076" max="10076" width="51.1796875" style="10" customWidth="1"/>
    <col min="10077" max="10084" width="9.81640625" style="10" customWidth="1"/>
    <col min="10085" max="10331" width="9.1796875" style="10"/>
    <col min="10332" max="10332" width="51.1796875" style="10" customWidth="1"/>
    <col min="10333" max="10340" width="9.81640625" style="10" customWidth="1"/>
    <col min="10341" max="10587" width="9.1796875" style="10"/>
    <col min="10588" max="10588" width="51.1796875" style="10" customWidth="1"/>
    <col min="10589" max="10596" width="9.81640625" style="10" customWidth="1"/>
    <col min="10597" max="10843" width="9.1796875" style="10"/>
    <col min="10844" max="10844" width="51.1796875" style="10" customWidth="1"/>
    <col min="10845" max="10852" width="9.81640625" style="10" customWidth="1"/>
    <col min="10853" max="11099" width="9.1796875" style="10"/>
    <col min="11100" max="11100" width="51.1796875" style="10" customWidth="1"/>
    <col min="11101" max="11108" width="9.81640625" style="10" customWidth="1"/>
    <col min="11109" max="11355" width="9.1796875" style="10"/>
    <col min="11356" max="11356" width="51.1796875" style="10" customWidth="1"/>
    <col min="11357" max="11364" width="9.81640625" style="10" customWidth="1"/>
    <col min="11365" max="11611" width="9.1796875" style="10"/>
    <col min="11612" max="11612" width="51.1796875" style="10" customWidth="1"/>
    <col min="11613" max="11620" width="9.81640625" style="10" customWidth="1"/>
    <col min="11621" max="11867" width="9.1796875" style="10"/>
    <col min="11868" max="11868" width="51.1796875" style="10" customWidth="1"/>
    <col min="11869" max="11876" width="9.81640625" style="10" customWidth="1"/>
    <col min="11877" max="12123" width="9.1796875" style="10"/>
    <col min="12124" max="12124" width="51.1796875" style="10" customWidth="1"/>
    <col min="12125" max="12132" width="9.81640625" style="10" customWidth="1"/>
    <col min="12133" max="12379" width="9.1796875" style="10"/>
    <col min="12380" max="12380" width="51.1796875" style="10" customWidth="1"/>
    <col min="12381" max="12388" width="9.81640625" style="10" customWidth="1"/>
    <col min="12389" max="12635" width="9.1796875" style="10"/>
    <col min="12636" max="12636" width="51.1796875" style="10" customWidth="1"/>
    <col min="12637" max="12644" width="9.81640625" style="10" customWidth="1"/>
    <col min="12645" max="12891" width="9.1796875" style="10"/>
    <col min="12892" max="12892" width="51.1796875" style="10" customWidth="1"/>
    <col min="12893" max="12900" width="9.81640625" style="10" customWidth="1"/>
    <col min="12901" max="13147" width="9.1796875" style="10"/>
    <col min="13148" max="13148" width="51.1796875" style="10" customWidth="1"/>
    <col min="13149" max="13156" width="9.81640625" style="10" customWidth="1"/>
    <col min="13157" max="13403" width="9.1796875" style="10"/>
    <col min="13404" max="13404" width="51.1796875" style="10" customWidth="1"/>
    <col min="13405" max="13412" width="9.81640625" style="10" customWidth="1"/>
    <col min="13413" max="13659" width="9.1796875" style="10"/>
    <col min="13660" max="13660" width="51.1796875" style="10" customWidth="1"/>
    <col min="13661" max="13668" width="9.81640625" style="10" customWidth="1"/>
    <col min="13669" max="13915" width="9.1796875" style="10"/>
    <col min="13916" max="13916" width="51.1796875" style="10" customWidth="1"/>
    <col min="13917" max="13924" width="9.81640625" style="10" customWidth="1"/>
    <col min="13925" max="14171" width="9.1796875" style="10"/>
    <col min="14172" max="14172" width="51.1796875" style="10" customWidth="1"/>
    <col min="14173" max="14180" width="9.81640625" style="10" customWidth="1"/>
    <col min="14181" max="14427" width="9.1796875" style="10"/>
    <col min="14428" max="14428" width="51.1796875" style="10" customWidth="1"/>
    <col min="14429" max="14436" width="9.81640625" style="10" customWidth="1"/>
    <col min="14437" max="14683" width="9.1796875" style="10"/>
    <col min="14684" max="14684" width="51.1796875" style="10" customWidth="1"/>
    <col min="14685" max="14692" width="9.81640625" style="10" customWidth="1"/>
    <col min="14693" max="14939" width="9.1796875" style="10"/>
    <col min="14940" max="14940" width="51.1796875" style="10" customWidth="1"/>
    <col min="14941" max="14948" width="9.81640625" style="10" customWidth="1"/>
    <col min="14949" max="15195" width="9.1796875" style="10"/>
    <col min="15196" max="15196" width="51.1796875" style="10" customWidth="1"/>
    <col min="15197" max="15204" width="9.81640625" style="10" customWidth="1"/>
    <col min="15205" max="15451" width="9.1796875" style="10"/>
    <col min="15452" max="15452" width="51.1796875" style="10" customWidth="1"/>
    <col min="15453" max="15460" width="9.81640625" style="10" customWidth="1"/>
    <col min="15461" max="15707" width="9.1796875" style="10"/>
    <col min="15708" max="15708" width="51.1796875" style="10" customWidth="1"/>
    <col min="15709" max="15716" width="9.81640625" style="10" customWidth="1"/>
    <col min="15717" max="15963" width="9.1796875" style="10"/>
    <col min="15964" max="15964" width="51.1796875" style="10" customWidth="1"/>
    <col min="15965" max="15972" width="9.81640625" style="10" customWidth="1"/>
    <col min="15973" max="16384" width="9.1796875" style="10"/>
  </cols>
  <sheetData>
    <row r="1" spans="2:9" s="1" customFormat="1" ht="17.25" customHeight="1" x14ac:dyDescent="0.3">
      <c r="B1" s="40"/>
      <c r="C1" s="41"/>
      <c r="D1" s="42"/>
      <c r="H1" s="36" t="s">
        <v>220</v>
      </c>
    </row>
    <row r="2" spans="2:9" s="1" customFormat="1" ht="28.5" customHeight="1" x14ac:dyDescent="0.3">
      <c r="B2" s="181" t="s">
        <v>221</v>
      </c>
      <c r="C2" s="181"/>
      <c r="D2" s="181"/>
      <c r="E2" s="181"/>
      <c r="F2" s="181"/>
      <c r="G2" s="181"/>
      <c r="H2" s="181"/>
    </row>
    <row r="3" spans="2:9" s="1" customFormat="1" ht="15.75" customHeight="1" x14ac:dyDescent="0.3">
      <c r="B3" s="182">
        <v>2021</v>
      </c>
      <c r="C3" s="182"/>
      <c r="D3" s="182"/>
      <c r="E3" s="182"/>
      <c r="F3" s="182"/>
      <c r="G3" s="182"/>
      <c r="H3" s="182"/>
    </row>
    <row r="4" spans="2:9" s="1" customFormat="1" ht="15" customHeight="1" x14ac:dyDescent="0.3">
      <c r="B4" s="10" t="s">
        <v>115</v>
      </c>
      <c r="C4" s="130"/>
      <c r="D4" s="11"/>
      <c r="E4" s="11"/>
      <c r="F4" s="11"/>
      <c r="G4" s="202"/>
      <c r="H4" s="202"/>
    </row>
    <row r="5" spans="2:9" ht="16.25" customHeight="1" x14ac:dyDescent="0.2">
      <c r="B5" s="37" t="s">
        <v>76</v>
      </c>
      <c r="C5" s="184" t="s">
        <v>0</v>
      </c>
      <c r="D5" s="183" t="s">
        <v>54</v>
      </c>
      <c r="E5" s="183" t="s">
        <v>44</v>
      </c>
      <c r="F5" s="183" t="s">
        <v>45</v>
      </c>
      <c r="G5" s="183" t="s">
        <v>55</v>
      </c>
      <c r="H5" s="183" t="s">
        <v>56</v>
      </c>
    </row>
    <row r="6" spans="2:9" ht="18" customHeight="1" x14ac:dyDescent="0.25">
      <c r="B6" s="43" t="s">
        <v>46</v>
      </c>
      <c r="C6" s="184"/>
      <c r="D6" s="183"/>
      <c r="E6" s="183"/>
      <c r="F6" s="183"/>
      <c r="G6" s="183"/>
      <c r="H6" s="183"/>
    </row>
    <row r="7" spans="2:9" s="40" customFormat="1" ht="14" customHeight="1" x14ac:dyDescent="0.25">
      <c r="B7" s="40" t="s">
        <v>0</v>
      </c>
      <c r="C7" s="55">
        <v>11162</v>
      </c>
      <c r="D7" s="55">
        <v>3708</v>
      </c>
      <c r="E7" s="55">
        <v>4233</v>
      </c>
      <c r="F7" s="55">
        <v>2549</v>
      </c>
      <c r="G7" s="55">
        <v>364</v>
      </c>
      <c r="H7" s="55">
        <v>308</v>
      </c>
    </row>
    <row r="8" spans="2:9" ht="14" customHeight="1" x14ac:dyDescent="0.2">
      <c r="B8" s="10" t="s">
        <v>53</v>
      </c>
      <c r="C8" s="58">
        <v>251</v>
      </c>
      <c r="D8" s="14">
        <v>123</v>
      </c>
      <c r="E8" s="14">
        <v>84</v>
      </c>
      <c r="F8" s="14">
        <v>37</v>
      </c>
      <c r="G8" s="14">
        <v>4</v>
      </c>
      <c r="H8" s="14">
        <v>3</v>
      </c>
    </row>
    <row r="9" spans="2:9" ht="14" customHeight="1" x14ac:dyDescent="0.2">
      <c r="B9" s="10" t="s">
        <v>47</v>
      </c>
      <c r="C9" s="58">
        <v>44</v>
      </c>
      <c r="D9" s="14">
        <v>12</v>
      </c>
      <c r="E9" s="14">
        <v>20</v>
      </c>
      <c r="F9" s="14">
        <v>9</v>
      </c>
      <c r="G9" s="14">
        <v>2</v>
      </c>
      <c r="H9" s="14">
        <v>1</v>
      </c>
    </row>
    <row r="10" spans="2:9" ht="14" customHeight="1" x14ac:dyDescent="0.2">
      <c r="B10" s="10" t="s">
        <v>48</v>
      </c>
      <c r="C10" s="58">
        <f>+SUM(C11:C34)</f>
        <v>2090</v>
      </c>
      <c r="D10" s="14">
        <f t="shared" ref="D10:H10" si="0">+SUM(D11:D34)</f>
        <v>288</v>
      </c>
      <c r="E10" s="14">
        <f t="shared" si="0"/>
        <v>772</v>
      </c>
      <c r="F10" s="14">
        <f t="shared" si="0"/>
        <v>818</v>
      </c>
      <c r="G10" s="14">
        <f t="shared" si="0"/>
        <v>129</v>
      </c>
      <c r="H10" s="14">
        <f t="shared" si="0"/>
        <v>83</v>
      </c>
    </row>
    <row r="11" spans="2:9" s="98" customFormat="1" ht="14" hidden="1" customHeight="1" outlineLevel="1" x14ac:dyDescent="0.35">
      <c r="B11" s="99" t="s">
        <v>290</v>
      </c>
      <c r="C11" s="109">
        <v>228</v>
      </c>
      <c r="D11" s="110">
        <v>33</v>
      </c>
      <c r="E11" s="110">
        <v>60</v>
      </c>
      <c r="F11" s="110">
        <v>110</v>
      </c>
      <c r="G11" s="110">
        <v>17</v>
      </c>
      <c r="H11" s="110">
        <v>8</v>
      </c>
      <c r="I11" s="14"/>
    </row>
    <row r="12" spans="2:9" s="98" customFormat="1" ht="14" hidden="1" customHeight="1" outlineLevel="1" x14ac:dyDescent="0.35">
      <c r="B12" s="99" t="s">
        <v>291</v>
      </c>
      <c r="C12" s="109">
        <v>55</v>
      </c>
      <c r="D12" s="110">
        <v>7</v>
      </c>
      <c r="E12" s="110">
        <v>27</v>
      </c>
      <c r="F12" s="110">
        <v>15</v>
      </c>
      <c r="G12" s="110">
        <v>1</v>
      </c>
      <c r="H12" s="110">
        <v>5</v>
      </c>
      <c r="I12" s="14"/>
    </row>
    <row r="13" spans="2:9" s="98" customFormat="1" ht="14" hidden="1" customHeight="1" outlineLevel="1" x14ac:dyDescent="0.35">
      <c r="B13" s="99" t="s">
        <v>292</v>
      </c>
      <c r="C13" s="109">
        <v>1</v>
      </c>
      <c r="D13" s="161" t="s">
        <v>100</v>
      </c>
      <c r="E13" s="161" t="s">
        <v>100</v>
      </c>
      <c r="F13" s="161" t="s">
        <v>100</v>
      </c>
      <c r="G13" s="110">
        <v>1</v>
      </c>
      <c r="H13" s="161" t="s">
        <v>100</v>
      </c>
      <c r="I13" s="14"/>
    </row>
    <row r="14" spans="2:9" s="98" customFormat="1" ht="14" hidden="1" customHeight="1" outlineLevel="1" x14ac:dyDescent="0.35">
      <c r="B14" s="99" t="s">
        <v>293</v>
      </c>
      <c r="C14" s="109">
        <v>109</v>
      </c>
      <c r="D14" s="110">
        <v>13</v>
      </c>
      <c r="E14" s="110">
        <v>30</v>
      </c>
      <c r="F14" s="110">
        <v>52</v>
      </c>
      <c r="G14" s="110">
        <v>7</v>
      </c>
      <c r="H14" s="110">
        <v>7</v>
      </c>
      <c r="I14" s="14"/>
    </row>
    <row r="15" spans="2:9" s="98" customFormat="1" ht="14" hidden="1" customHeight="1" outlineLevel="1" x14ac:dyDescent="0.35">
      <c r="B15" s="99" t="s">
        <v>294</v>
      </c>
      <c r="C15" s="109">
        <v>83</v>
      </c>
      <c r="D15" s="110">
        <v>4</v>
      </c>
      <c r="E15" s="110">
        <v>21</v>
      </c>
      <c r="F15" s="110">
        <v>51</v>
      </c>
      <c r="G15" s="110">
        <v>4</v>
      </c>
      <c r="H15" s="110">
        <v>3</v>
      </c>
      <c r="I15" s="14"/>
    </row>
    <row r="16" spans="2:9" s="98" customFormat="1" ht="14" hidden="1" customHeight="1" outlineLevel="1" x14ac:dyDescent="0.35">
      <c r="B16" s="99" t="s">
        <v>295</v>
      </c>
      <c r="C16" s="109">
        <v>56</v>
      </c>
      <c r="D16" s="110">
        <v>4</v>
      </c>
      <c r="E16" s="110">
        <v>16</v>
      </c>
      <c r="F16" s="110">
        <v>31</v>
      </c>
      <c r="G16" s="110">
        <v>2</v>
      </c>
      <c r="H16" s="110">
        <v>3</v>
      </c>
      <c r="I16" s="14"/>
    </row>
    <row r="17" spans="2:9" s="98" customFormat="1" ht="14" hidden="1" customHeight="1" outlineLevel="1" x14ac:dyDescent="0.35">
      <c r="B17" s="99" t="s">
        <v>296</v>
      </c>
      <c r="C17" s="109">
        <v>86</v>
      </c>
      <c r="D17" s="110">
        <v>13</v>
      </c>
      <c r="E17" s="110">
        <v>37</v>
      </c>
      <c r="F17" s="110">
        <v>30</v>
      </c>
      <c r="G17" s="110">
        <v>5</v>
      </c>
      <c r="H17" s="110">
        <v>1</v>
      </c>
      <c r="I17" s="14"/>
    </row>
    <row r="18" spans="2:9" s="98" customFormat="1" ht="14" hidden="1" customHeight="1" outlineLevel="1" x14ac:dyDescent="0.35">
      <c r="B18" s="99" t="s">
        <v>297</v>
      </c>
      <c r="C18" s="109">
        <v>51</v>
      </c>
      <c r="D18" s="110">
        <v>2</v>
      </c>
      <c r="E18" s="110">
        <v>12</v>
      </c>
      <c r="F18" s="110">
        <v>28</v>
      </c>
      <c r="G18" s="110">
        <v>7</v>
      </c>
      <c r="H18" s="110">
        <v>2</v>
      </c>
      <c r="I18" s="14"/>
    </row>
    <row r="19" spans="2:9" s="98" customFormat="1" ht="14" hidden="1" customHeight="1" outlineLevel="1" x14ac:dyDescent="0.35">
      <c r="B19" s="99" t="s">
        <v>298</v>
      </c>
      <c r="C19" s="109">
        <v>51</v>
      </c>
      <c r="D19" s="110">
        <v>10</v>
      </c>
      <c r="E19" s="110">
        <v>26</v>
      </c>
      <c r="F19" s="110">
        <v>13</v>
      </c>
      <c r="G19" s="110">
        <v>1</v>
      </c>
      <c r="H19" s="110">
        <v>1</v>
      </c>
      <c r="I19" s="14"/>
    </row>
    <row r="20" spans="2:9" s="98" customFormat="1" ht="14" hidden="1" customHeight="1" outlineLevel="1" x14ac:dyDescent="0.35">
      <c r="B20" s="99" t="s">
        <v>299</v>
      </c>
      <c r="C20" s="109">
        <v>2</v>
      </c>
      <c r="D20" s="161" t="s">
        <v>100</v>
      </c>
      <c r="E20" s="110">
        <v>1</v>
      </c>
      <c r="F20" s="161" t="s">
        <v>100</v>
      </c>
      <c r="G20" s="161" t="s">
        <v>100</v>
      </c>
      <c r="H20" s="110">
        <v>1</v>
      </c>
      <c r="I20" s="14"/>
    </row>
    <row r="21" spans="2:9" s="98" customFormat="1" ht="14" hidden="1" customHeight="1" outlineLevel="1" x14ac:dyDescent="0.35">
      <c r="B21" s="99" t="s">
        <v>300</v>
      </c>
      <c r="C21" s="109">
        <v>95</v>
      </c>
      <c r="D21" s="110">
        <v>18</v>
      </c>
      <c r="E21" s="110">
        <v>41</v>
      </c>
      <c r="F21" s="110">
        <v>30</v>
      </c>
      <c r="G21" s="110">
        <v>4</v>
      </c>
      <c r="H21" s="110">
        <v>2</v>
      </c>
      <c r="I21" s="14"/>
    </row>
    <row r="22" spans="2:9" s="98" customFormat="1" ht="14" hidden="1" customHeight="1" outlineLevel="1" x14ac:dyDescent="0.35">
      <c r="B22" s="99" t="s">
        <v>301</v>
      </c>
      <c r="C22" s="109">
        <v>39</v>
      </c>
      <c r="D22" s="110">
        <v>4</v>
      </c>
      <c r="E22" s="110">
        <v>11</v>
      </c>
      <c r="F22" s="110">
        <v>14</v>
      </c>
      <c r="G22" s="110">
        <v>6</v>
      </c>
      <c r="H22" s="110">
        <v>4</v>
      </c>
      <c r="I22" s="14"/>
    </row>
    <row r="23" spans="2:9" s="98" customFormat="1" ht="14" hidden="1" customHeight="1" outlineLevel="1" x14ac:dyDescent="0.35">
      <c r="B23" s="99" t="s">
        <v>302</v>
      </c>
      <c r="C23" s="109">
        <v>153</v>
      </c>
      <c r="D23" s="110">
        <v>14</v>
      </c>
      <c r="E23" s="110">
        <v>51</v>
      </c>
      <c r="F23" s="110">
        <v>72</v>
      </c>
      <c r="G23" s="110">
        <v>12</v>
      </c>
      <c r="H23" s="110">
        <v>4</v>
      </c>
      <c r="I23" s="14"/>
    </row>
    <row r="24" spans="2:9" s="98" customFormat="1" ht="14" hidden="1" customHeight="1" outlineLevel="1" x14ac:dyDescent="0.35">
      <c r="B24" s="99" t="s">
        <v>303</v>
      </c>
      <c r="C24" s="109">
        <v>142</v>
      </c>
      <c r="D24" s="110">
        <v>11</v>
      </c>
      <c r="E24" s="110">
        <v>57</v>
      </c>
      <c r="F24" s="110">
        <v>57</v>
      </c>
      <c r="G24" s="110">
        <v>12</v>
      </c>
      <c r="H24" s="110">
        <v>5</v>
      </c>
      <c r="I24" s="14"/>
    </row>
    <row r="25" spans="2:9" s="98" customFormat="1" ht="14" hidden="1" customHeight="1" outlineLevel="1" x14ac:dyDescent="0.35">
      <c r="B25" s="99" t="s">
        <v>304</v>
      </c>
      <c r="C25" s="109">
        <v>42</v>
      </c>
      <c r="D25" s="110">
        <v>4</v>
      </c>
      <c r="E25" s="110">
        <v>10</v>
      </c>
      <c r="F25" s="110">
        <v>21</v>
      </c>
      <c r="G25" s="110">
        <v>6</v>
      </c>
      <c r="H25" s="110">
        <v>1</v>
      </c>
      <c r="I25" s="14"/>
    </row>
    <row r="26" spans="2:9" s="98" customFormat="1" ht="14" hidden="1" customHeight="1" outlineLevel="1" x14ac:dyDescent="0.35">
      <c r="B26" s="99" t="s">
        <v>305</v>
      </c>
      <c r="C26" s="109">
        <v>386</v>
      </c>
      <c r="D26" s="110">
        <v>67</v>
      </c>
      <c r="E26" s="110">
        <v>183</v>
      </c>
      <c r="F26" s="110">
        <v>122</v>
      </c>
      <c r="G26" s="110">
        <v>9</v>
      </c>
      <c r="H26" s="110">
        <v>5</v>
      </c>
      <c r="I26" s="14"/>
    </row>
    <row r="27" spans="2:9" s="98" customFormat="1" ht="14" hidden="1" customHeight="1" outlineLevel="1" x14ac:dyDescent="0.35">
      <c r="B27" s="99" t="s">
        <v>306</v>
      </c>
      <c r="C27" s="109">
        <v>30</v>
      </c>
      <c r="D27" s="110">
        <v>2</v>
      </c>
      <c r="E27" s="110">
        <v>12</v>
      </c>
      <c r="F27" s="110">
        <v>12</v>
      </c>
      <c r="G27" s="110">
        <v>1</v>
      </c>
      <c r="H27" s="110">
        <v>3</v>
      </c>
      <c r="I27" s="14"/>
    </row>
    <row r="28" spans="2:9" s="98" customFormat="1" ht="14" hidden="1" customHeight="1" outlineLevel="1" x14ac:dyDescent="0.35">
      <c r="B28" s="99" t="s">
        <v>307</v>
      </c>
      <c r="C28" s="109">
        <v>57</v>
      </c>
      <c r="D28" s="110">
        <v>5</v>
      </c>
      <c r="E28" s="110">
        <v>25</v>
      </c>
      <c r="F28" s="110">
        <v>16</v>
      </c>
      <c r="G28" s="110">
        <v>7</v>
      </c>
      <c r="H28" s="110">
        <v>4</v>
      </c>
      <c r="I28" s="14"/>
    </row>
    <row r="29" spans="2:9" s="98" customFormat="1" ht="14" hidden="1" customHeight="1" outlineLevel="1" x14ac:dyDescent="0.35">
      <c r="B29" s="99" t="s">
        <v>308</v>
      </c>
      <c r="C29" s="109">
        <v>133</v>
      </c>
      <c r="D29" s="110">
        <v>13</v>
      </c>
      <c r="E29" s="110">
        <v>60</v>
      </c>
      <c r="F29" s="110">
        <v>51</v>
      </c>
      <c r="G29" s="110">
        <v>4</v>
      </c>
      <c r="H29" s="110">
        <v>5</v>
      </c>
      <c r="I29" s="14"/>
    </row>
    <row r="30" spans="2:9" s="98" customFormat="1" ht="14" hidden="1" customHeight="1" outlineLevel="1" x14ac:dyDescent="0.35">
      <c r="B30" s="99" t="s">
        <v>309</v>
      </c>
      <c r="C30" s="109">
        <v>77</v>
      </c>
      <c r="D30" s="110">
        <v>5</v>
      </c>
      <c r="E30" s="110">
        <v>12</v>
      </c>
      <c r="F30" s="110">
        <v>33</v>
      </c>
      <c r="G30" s="110">
        <v>14</v>
      </c>
      <c r="H30" s="110">
        <v>13</v>
      </c>
      <c r="I30" s="14"/>
    </row>
    <row r="31" spans="2:9" s="98" customFormat="1" ht="14" hidden="1" customHeight="1" outlineLevel="1" x14ac:dyDescent="0.35">
      <c r="B31" s="99" t="s">
        <v>310</v>
      </c>
      <c r="C31" s="109">
        <v>21</v>
      </c>
      <c r="D31" s="110">
        <v>3</v>
      </c>
      <c r="E31" s="110">
        <v>4</v>
      </c>
      <c r="F31" s="110">
        <v>10</v>
      </c>
      <c r="G31" s="110">
        <v>3</v>
      </c>
      <c r="H31" s="110">
        <v>1</v>
      </c>
      <c r="I31" s="14"/>
    </row>
    <row r="32" spans="2:9" s="98" customFormat="1" ht="14" hidden="1" customHeight="1" outlineLevel="1" x14ac:dyDescent="0.35">
      <c r="B32" s="99" t="s">
        <v>311</v>
      </c>
      <c r="C32" s="109">
        <v>48</v>
      </c>
      <c r="D32" s="110">
        <v>12</v>
      </c>
      <c r="E32" s="110">
        <v>20</v>
      </c>
      <c r="F32" s="110">
        <v>12</v>
      </c>
      <c r="G32" s="110">
        <v>1</v>
      </c>
      <c r="H32" s="110">
        <v>3</v>
      </c>
      <c r="I32" s="14"/>
    </row>
    <row r="33" spans="2:9" s="98" customFormat="1" ht="14" hidden="1" customHeight="1" outlineLevel="1" x14ac:dyDescent="0.35">
      <c r="B33" s="99" t="s">
        <v>312</v>
      </c>
      <c r="C33" s="109">
        <v>46</v>
      </c>
      <c r="D33" s="110">
        <v>12</v>
      </c>
      <c r="E33" s="110">
        <v>16</v>
      </c>
      <c r="F33" s="110">
        <v>15</v>
      </c>
      <c r="G33" s="110">
        <v>2</v>
      </c>
      <c r="H33" s="110">
        <v>1</v>
      </c>
      <c r="I33" s="14"/>
    </row>
    <row r="34" spans="2:9" s="98" customFormat="1" ht="14" hidden="1" customHeight="1" outlineLevel="1" x14ac:dyDescent="0.35">
      <c r="B34" s="99" t="s">
        <v>313</v>
      </c>
      <c r="C34" s="109">
        <v>99</v>
      </c>
      <c r="D34" s="110">
        <v>32</v>
      </c>
      <c r="E34" s="110">
        <v>40</v>
      </c>
      <c r="F34" s="110">
        <v>23</v>
      </c>
      <c r="G34" s="110">
        <v>3</v>
      </c>
      <c r="H34" s="110">
        <v>1</v>
      </c>
      <c r="I34" s="14"/>
    </row>
    <row r="35" spans="2:9" s="1" customFormat="1" ht="14" customHeight="1" collapsed="1" x14ac:dyDescent="0.3">
      <c r="B35" s="100" t="s">
        <v>57</v>
      </c>
      <c r="C35" s="58">
        <v>59</v>
      </c>
      <c r="D35" s="14">
        <v>30</v>
      </c>
      <c r="E35" s="14">
        <v>18</v>
      </c>
      <c r="F35" s="14">
        <v>8</v>
      </c>
      <c r="G35" s="56" t="s">
        <v>100</v>
      </c>
      <c r="H35" s="14">
        <v>3</v>
      </c>
    </row>
    <row r="36" spans="2:9" s="1" customFormat="1" ht="14" customHeight="1" x14ac:dyDescent="0.3">
      <c r="B36" s="100" t="s">
        <v>58</v>
      </c>
      <c r="C36" s="58">
        <v>155</v>
      </c>
      <c r="D36" s="14">
        <v>19</v>
      </c>
      <c r="E36" s="14">
        <v>51</v>
      </c>
      <c r="F36" s="14">
        <v>65</v>
      </c>
      <c r="G36" s="14">
        <v>15</v>
      </c>
      <c r="H36" s="14">
        <v>5</v>
      </c>
    </row>
    <row r="37" spans="2:9" s="1" customFormat="1" ht="14" customHeight="1" x14ac:dyDescent="0.3">
      <c r="B37" s="102" t="s">
        <v>49</v>
      </c>
      <c r="C37" s="58">
        <v>799</v>
      </c>
      <c r="D37" s="14">
        <v>288</v>
      </c>
      <c r="E37" s="14">
        <v>333</v>
      </c>
      <c r="F37" s="14">
        <v>150</v>
      </c>
      <c r="G37" s="14">
        <v>19</v>
      </c>
      <c r="H37" s="14">
        <v>9</v>
      </c>
    </row>
    <row r="38" spans="2:9" s="1" customFormat="1" ht="14" customHeight="1" x14ac:dyDescent="0.3">
      <c r="B38" s="100" t="s">
        <v>50</v>
      </c>
      <c r="C38" s="58">
        <f>+C39+C40+C41</f>
        <v>2508</v>
      </c>
      <c r="D38" s="14">
        <f t="shared" ref="D38:H38" si="1">+D39+D40+D41</f>
        <v>926</v>
      </c>
      <c r="E38" s="14">
        <f t="shared" si="1"/>
        <v>1128</v>
      </c>
      <c r="F38" s="14">
        <f t="shared" si="1"/>
        <v>380</v>
      </c>
      <c r="G38" s="14">
        <f t="shared" si="1"/>
        <v>34</v>
      </c>
      <c r="H38" s="14">
        <f t="shared" si="1"/>
        <v>40</v>
      </c>
    </row>
    <row r="39" spans="2:9" s="1" customFormat="1" ht="14" hidden="1" customHeight="1" outlineLevel="1" x14ac:dyDescent="0.3">
      <c r="B39" s="99" t="s">
        <v>314</v>
      </c>
      <c r="C39" s="109">
        <v>424</v>
      </c>
      <c r="D39" s="110">
        <v>155</v>
      </c>
      <c r="E39" s="110">
        <v>182</v>
      </c>
      <c r="F39" s="110">
        <v>77</v>
      </c>
      <c r="G39" s="110">
        <v>8</v>
      </c>
      <c r="H39" s="110">
        <v>2</v>
      </c>
    </row>
    <row r="40" spans="2:9" s="1" customFormat="1" ht="14" hidden="1" customHeight="1" outlineLevel="1" x14ac:dyDescent="0.3">
      <c r="B40" s="99" t="s">
        <v>315</v>
      </c>
      <c r="C40" s="109">
        <v>1036</v>
      </c>
      <c r="D40" s="110">
        <v>315</v>
      </c>
      <c r="E40" s="110">
        <v>522</v>
      </c>
      <c r="F40" s="110">
        <v>176</v>
      </c>
      <c r="G40" s="110">
        <v>15</v>
      </c>
      <c r="H40" s="110">
        <v>8</v>
      </c>
    </row>
    <row r="41" spans="2:9" s="1" customFormat="1" ht="14" hidden="1" customHeight="1" outlineLevel="1" x14ac:dyDescent="0.3">
      <c r="B41" s="99" t="s">
        <v>316</v>
      </c>
      <c r="C41" s="109">
        <v>1048</v>
      </c>
      <c r="D41" s="110">
        <v>456</v>
      </c>
      <c r="E41" s="110">
        <v>424</v>
      </c>
      <c r="F41" s="110">
        <v>127</v>
      </c>
      <c r="G41" s="110">
        <v>11</v>
      </c>
      <c r="H41" s="110">
        <v>30</v>
      </c>
    </row>
    <row r="42" spans="2:9" ht="14" customHeight="1" collapsed="1" x14ac:dyDescent="0.2">
      <c r="B42" s="10" t="s">
        <v>51</v>
      </c>
      <c r="C42" s="58">
        <v>559</v>
      </c>
      <c r="D42" s="14">
        <v>136</v>
      </c>
      <c r="E42" s="14">
        <v>225</v>
      </c>
      <c r="F42" s="14">
        <v>147</v>
      </c>
      <c r="G42" s="14">
        <v>21</v>
      </c>
      <c r="H42" s="14">
        <v>30</v>
      </c>
    </row>
    <row r="43" spans="2:9" ht="14" customHeight="1" x14ac:dyDescent="0.2">
      <c r="B43" s="10" t="s">
        <v>52</v>
      </c>
      <c r="C43" s="58">
        <v>442</v>
      </c>
      <c r="D43" s="14">
        <v>171</v>
      </c>
      <c r="E43" s="14">
        <v>152</v>
      </c>
      <c r="F43" s="14">
        <v>90</v>
      </c>
      <c r="G43" s="14">
        <v>16</v>
      </c>
      <c r="H43" s="14">
        <v>13</v>
      </c>
    </row>
    <row r="44" spans="2:9" ht="14" customHeight="1" x14ac:dyDescent="0.2">
      <c r="B44" s="10" t="s">
        <v>61</v>
      </c>
      <c r="C44" s="58">
        <v>394</v>
      </c>
      <c r="D44" s="14">
        <v>122</v>
      </c>
      <c r="E44" s="14">
        <v>141</v>
      </c>
      <c r="F44" s="14">
        <v>93</v>
      </c>
      <c r="G44" s="14">
        <v>17</v>
      </c>
      <c r="H44" s="14">
        <v>21</v>
      </c>
    </row>
    <row r="45" spans="2:9" ht="14" customHeight="1" x14ac:dyDescent="0.2">
      <c r="B45" s="10" t="s">
        <v>60</v>
      </c>
      <c r="C45" s="58">
        <v>400</v>
      </c>
      <c r="D45" s="14">
        <v>125</v>
      </c>
      <c r="E45" s="14">
        <v>159</v>
      </c>
      <c r="F45" s="14">
        <v>91</v>
      </c>
      <c r="G45" s="14">
        <v>9</v>
      </c>
      <c r="H45" s="14">
        <v>16</v>
      </c>
    </row>
    <row r="46" spans="2:9" ht="14" customHeight="1" x14ac:dyDescent="0.2">
      <c r="B46" s="10" t="s">
        <v>59</v>
      </c>
      <c r="C46" s="58">
        <v>210</v>
      </c>
      <c r="D46" s="14">
        <v>142</v>
      </c>
      <c r="E46" s="14">
        <v>54</v>
      </c>
      <c r="F46" s="14">
        <v>12</v>
      </c>
      <c r="G46" s="14">
        <v>2</v>
      </c>
      <c r="H46" s="56" t="s">
        <v>100</v>
      </c>
    </row>
    <row r="47" spans="2:9" ht="14" customHeight="1" x14ac:dyDescent="0.2">
      <c r="B47" s="10" t="s">
        <v>62</v>
      </c>
      <c r="C47" s="58">
        <v>1391</v>
      </c>
      <c r="D47" s="14">
        <v>797</v>
      </c>
      <c r="E47" s="14">
        <v>421</v>
      </c>
      <c r="F47" s="14">
        <v>133</v>
      </c>
      <c r="G47" s="14">
        <v>25</v>
      </c>
      <c r="H47" s="14">
        <v>15</v>
      </c>
    </row>
    <row r="48" spans="2:9" ht="14" customHeight="1" x14ac:dyDescent="0.2">
      <c r="B48" s="10" t="s">
        <v>63</v>
      </c>
      <c r="C48" s="58">
        <v>368</v>
      </c>
      <c r="D48" s="14">
        <v>107</v>
      </c>
      <c r="E48" s="14">
        <v>129</v>
      </c>
      <c r="F48" s="14">
        <v>79</v>
      </c>
      <c r="G48" s="14">
        <v>20</v>
      </c>
      <c r="H48" s="14">
        <v>33</v>
      </c>
    </row>
    <row r="49" spans="2:8" ht="14" customHeight="1" x14ac:dyDescent="0.2">
      <c r="B49" s="10" t="s">
        <v>69</v>
      </c>
      <c r="C49" s="58">
        <v>45</v>
      </c>
      <c r="D49" s="14">
        <v>2</v>
      </c>
      <c r="E49" s="14">
        <v>29</v>
      </c>
      <c r="F49" s="14">
        <v>12</v>
      </c>
      <c r="G49" s="14">
        <v>2</v>
      </c>
      <c r="H49" s="56" t="s">
        <v>100</v>
      </c>
    </row>
    <row r="50" spans="2:8" ht="14" customHeight="1" x14ac:dyDescent="0.2">
      <c r="B50" s="10" t="s">
        <v>64</v>
      </c>
      <c r="C50" s="58">
        <v>238</v>
      </c>
      <c r="D50" s="14">
        <v>54</v>
      </c>
      <c r="E50" s="14">
        <v>102</v>
      </c>
      <c r="F50" s="14">
        <v>68</v>
      </c>
      <c r="G50" s="14">
        <v>8</v>
      </c>
      <c r="H50" s="14">
        <v>6</v>
      </c>
    </row>
    <row r="51" spans="2:8" ht="14" customHeight="1" x14ac:dyDescent="0.2">
      <c r="B51" s="10" t="s">
        <v>65</v>
      </c>
      <c r="C51" s="58">
        <v>790</v>
      </c>
      <c r="D51" s="14">
        <v>190</v>
      </c>
      <c r="E51" s="14">
        <v>263</v>
      </c>
      <c r="F51" s="14">
        <v>282</v>
      </c>
      <c r="G51" s="14">
        <v>28</v>
      </c>
      <c r="H51" s="14">
        <v>27</v>
      </c>
    </row>
    <row r="52" spans="2:8" ht="14" customHeight="1" x14ac:dyDescent="0.2">
      <c r="B52" s="10" t="s">
        <v>66</v>
      </c>
      <c r="C52" s="58">
        <v>114</v>
      </c>
      <c r="D52" s="14">
        <v>36</v>
      </c>
      <c r="E52" s="14">
        <v>43</v>
      </c>
      <c r="F52" s="14">
        <v>28</v>
      </c>
      <c r="G52" s="14">
        <v>6</v>
      </c>
      <c r="H52" s="14">
        <v>1</v>
      </c>
    </row>
    <row r="53" spans="2:8" ht="14" customHeight="1" x14ac:dyDescent="0.2">
      <c r="B53" s="10" t="s">
        <v>67</v>
      </c>
      <c r="C53" s="58">
        <v>305</v>
      </c>
      <c r="D53" s="14">
        <v>140</v>
      </c>
      <c r="E53" s="14">
        <v>109</v>
      </c>
      <c r="F53" s="14">
        <v>47</v>
      </c>
      <c r="G53" s="14">
        <v>7</v>
      </c>
      <c r="H53" s="14">
        <v>2</v>
      </c>
    </row>
    <row r="54" spans="2:8" ht="14" customHeight="1" x14ac:dyDescent="0.2">
      <c r="B54" s="86" t="s">
        <v>68</v>
      </c>
      <c r="C54" s="180" t="s">
        <v>100</v>
      </c>
      <c r="D54" s="46" t="s">
        <v>100</v>
      </c>
      <c r="E54" s="46" t="s">
        <v>100</v>
      </c>
      <c r="F54" s="46" t="s">
        <v>100</v>
      </c>
      <c r="G54" s="46" t="s">
        <v>100</v>
      </c>
      <c r="H54" s="46" t="s">
        <v>100</v>
      </c>
    </row>
    <row r="55" spans="2:8" x14ac:dyDescent="0.2">
      <c r="C55" s="58"/>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54"/>
  <sheetViews>
    <sheetView workbookViewId="0"/>
  </sheetViews>
  <sheetFormatPr defaultColWidth="9.1796875" defaultRowHeight="10.5" outlineLevelRow="1" x14ac:dyDescent="0.25"/>
  <cols>
    <col min="1" max="1" width="3.08984375" style="10" customWidth="1"/>
    <col min="2" max="2" width="56.08984375" style="10" customWidth="1"/>
    <col min="3" max="3" width="9.81640625" style="130" customWidth="1"/>
    <col min="4" max="7" width="9.81640625" style="11" customWidth="1"/>
    <col min="8" max="8" width="11.1796875" style="10" customWidth="1"/>
    <col min="9" max="104" width="9.1796875" style="10"/>
    <col min="105" max="105" width="51.1796875" style="10" customWidth="1"/>
    <col min="106" max="113" width="9.81640625" style="10" customWidth="1"/>
    <col min="114" max="360" width="9.1796875" style="10"/>
    <col min="361" max="361" width="51.1796875" style="10" customWidth="1"/>
    <col min="362" max="369" width="9.81640625" style="10" customWidth="1"/>
    <col min="370" max="616" width="9.1796875" style="10"/>
    <col min="617" max="617" width="51.1796875" style="10" customWidth="1"/>
    <col min="618" max="625" width="9.81640625" style="10" customWidth="1"/>
    <col min="626" max="872" width="9.1796875" style="10"/>
    <col min="873" max="873" width="51.1796875" style="10" customWidth="1"/>
    <col min="874" max="881" width="9.81640625" style="10" customWidth="1"/>
    <col min="882" max="1128" width="9.1796875" style="10"/>
    <col min="1129" max="1129" width="51.1796875" style="10" customWidth="1"/>
    <col min="1130" max="1137" width="9.81640625" style="10" customWidth="1"/>
    <col min="1138" max="1384" width="9.1796875" style="10"/>
    <col min="1385" max="1385" width="51.1796875" style="10" customWidth="1"/>
    <col min="1386" max="1393" width="9.81640625" style="10" customWidth="1"/>
    <col min="1394" max="1640" width="9.1796875" style="10"/>
    <col min="1641" max="1641" width="51.1796875" style="10" customWidth="1"/>
    <col min="1642" max="1649" width="9.81640625" style="10" customWidth="1"/>
    <col min="1650" max="1896" width="9.1796875" style="10"/>
    <col min="1897" max="1897" width="51.1796875" style="10" customWidth="1"/>
    <col min="1898" max="1905" width="9.81640625" style="10" customWidth="1"/>
    <col min="1906" max="2152" width="9.1796875" style="10"/>
    <col min="2153" max="2153" width="51.1796875" style="10" customWidth="1"/>
    <col min="2154" max="2161" width="9.81640625" style="10" customWidth="1"/>
    <col min="2162" max="2408" width="9.1796875" style="10"/>
    <col min="2409" max="2409" width="51.1796875" style="10" customWidth="1"/>
    <col min="2410" max="2417" width="9.81640625" style="10" customWidth="1"/>
    <col min="2418" max="2664" width="9.1796875" style="10"/>
    <col min="2665" max="2665" width="51.1796875" style="10" customWidth="1"/>
    <col min="2666" max="2673" width="9.81640625" style="10" customWidth="1"/>
    <col min="2674" max="2920" width="9.1796875" style="10"/>
    <col min="2921" max="2921" width="51.1796875" style="10" customWidth="1"/>
    <col min="2922" max="2929" width="9.81640625" style="10" customWidth="1"/>
    <col min="2930" max="3176" width="9.1796875" style="10"/>
    <col min="3177" max="3177" width="51.1796875" style="10" customWidth="1"/>
    <col min="3178" max="3185" width="9.81640625" style="10" customWidth="1"/>
    <col min="3186" max="3432" width="9.1796875" style="10"/>
    <col min="3433" max="3433" width="51.1796875" style="10" customWidth="1"/>
    <col min="3434" max="3441" width="9.81640625" style="10" customWidth="1"/>
    <col min="3442" max="3688" width="9.1796875" style="10"/>
    <col min="3689" max="3689" width="51.1796875" style="10" customWidth="1"/>
    <col min="3690" max="3697" width="9.81640625" style="10" customWidth="1"/>
    <col min="3698" max="3944" width="9.1796875" style="10"/>
    <col min="3945" max="3945" width="51.1796875" style="10" customWidth="1"/>
    <col min="3946" max="3953" width="9.81640625" style="10" customWidth="1"/>
    <col min="3954" max="4200" width="9.1796875" style="10"/>
    <col min="4201" max="4201" width="51.1796875" style="10" customWidth="1"/>
    <col min="4202" max="4209" width="9.81640625" style="10" customWidth="1"/>
    <col min="4210" max="4456" width="9.1796875" style="10"/>
    <col min="4457" max="4457" width="51.1796875" style="10" customWidth="1"/>
    <col min="4458" max="4465" width="9.81640625" style="10" customWidth="1"/>
    <col min="4466" max="4712" width="9.1796875" style="10"/>
    <col min="4713" max="4713" width="51.1796875" style="10" customWidth="1"/>
    <col min="4714" max="4721" width="9.81640625" style="10" customWidth="1"/>
    <col min="4722" max="4968" width="9.1796875" style="10"/>
    <col min="4969" max="4969" width="51.1796875" style="10" customWidth="1"/>
    <col min="4970" max="4977" width="9.81640625" style="10" customWidth="1"/>
    <col min="4978" max="5224" width="9.1796875" style="10"/>
    <col min="5225" max="5225" width="51.1796875" style="10" customWidth="1"/>
    <col min="5226" max="5233" width="9.81640625" style="10" customWidth="1"/>
    <col min="5234" max="5480" width="9.1796875" style="10"/>
    <col min="5481" max="5481" width="51.1796875" style="10" customWidth="1"/>
    <col min="5482" max="5489" width="9.81640625" style="10" customWidth="1"/>
    <col min="5490" max="5736" width="9.1796875" style="10"/>
    <col min="5737" max="5737" width="51.1796875" style="10" customWidth="1"/>
    <col min="5738" max="5745" width="9.81640625" style="10" customWidth="1"/>
    <col min="5746" max="5992" width="9.1796875" style="10"/>
    <col min="5993" max="5993" width="51.1796875" style="10" customWidth="1"/>
    <col min="5994" max="6001" width="9.81640625" style="10" customWidth="1"/>
    <col min="6002" max="6248" width="9.1796875" style="10"/>
    <col min="6249" max="6249" width="51.1796875" style="10" customWidth="1"/>
    <col min="6250" max="6257" width="9.81640625" style="10" customWidth="1"/>
    <col min="6258" max="6504" width="9.1796875" style="10"/>
    <col min="6505" max="6505" width="51.1796875" style="10" customWidth="1"/>
    <col min="6506" max="6513" width="9.81640625" style="10" customWidth="1"/>
    <col min="6514" max="6760" width="9.1796875" style="10"/>
    <col min="6761" max="6761" width="51.1796875" style="10" customWidth="1"/>
    <col min="6762" max="6769" width="9.81640625" style="10" customWidth="1"/>
    <col min="6770" max="7016" width="9.1796875" style="10"/>
    <col min="7017" max="7017" width="51.1796875" style="10" customWidth="1"/>
    <col min="7018" max="7025" width="9.81640625" style="10" customWidth="1"/>
    <col min="7026" max="7272" width="9.1796875" style="10"/>
    <col min="7273" max="7273" width="51.1796875" style="10" customWidth="1"/>
    <col min="7274" max="7281" width="9.81640625" style="10" customWidth="1"/>
    <col min="7282" max="7528" width="9.1796875" style="10"/>
    <col min="7529" max="7529" width="51.1796875" style="10" customWidth="1"/>
    <col min="7530" max="7537" width="9.81640625" style="10" customWidth="1"/>
    <col min="7538" max="7784" width="9.1796875" style="10"/>
    <col min="7785" max="7785" width="51.1796875" style="10" customWidth="1"/>
    <col min="7786" max="7793" width="9.81640625" style="10" customWidth="1"/>
    <col min="7794" max="8040" width="9.1796875" style="10"/>
    <col min="8041" max="8041" width="51.1796875" style="10" customWidth="1"/>
    <col min="8042" max="8049" width="9.81640625" style="10" customWidth="1"/>
    <col min="8050" max="8296" width="9.1796875" style="10"/>
    <col min="8297" max="8297" width="51.1796875" style="10" customWidth="1"/>
    <col min="8298" max="8305" width="9.81640625" style="10" customWidth="1"/>
    <col min="8306" max="8552" width="9.1796875" style="10"/>
    <col min="8553" max="8553" width="51.1796875" style="10" customWidth="1"/>
    <col min="8554" max="8561" width="9.81640625" style="10" customWidth="1"/>
    <col min="8562" max="8808" width="9.1796875" style="10"/>
    <col min="8809" max="8809" width="51.1796875" style="10" customWidth="1"/>
    <col min="8810" max="8817" width="9.81640625" style="10" customWidth="1"/>
    <col min="8818" max="9064" width="9.1796875" style="10"/>
    <col min="9065" max="9065" width="51.1796875" style="10" customWidth="1"/>
    <col min="9066" max="9073" width="9.81640625" style="10" customWidth="1"/>
    <col min="9074" max="9320" width="9.1796875" style="10"/>
    <col min="9321" max="9321" width="51.1796875" style="10" customWidth="1"/>
    <col min="9322" max="9329" width="9.81640625" style="10" customWidth="1"/>
    <col min="9330" max="9576" width="9.1796875" style="10"/>
    <col min="9577" max="9577" width="51.1796875" style="10" customWidth="1"/>
    <col min="9578" max="9585" width="9.81640625" style="10" customWidth="1"/>
    <col min="9586" max="9832" width="9.1796875" style="10"/>
    <col min="9833" max="9833" width="51.1796875" style="10" customWidth="1"/>
    <col min="9834" max="9841" width="9.81640625" style="10" customWidth="1"/>
    <col min="9842" max="10088" width="9.1796875" style="10"/>
    <col min="10089" max="10089" width="51.1796875" style="10" customWidth="1"/>
    <col min="10090" max="10097" width="9.81640625" style="10" customWidth="1"/>
    <col min="10098" max="10344" width="9.1796875" style="10"/>
    <col min="10345" max="10345" width="51.1796875" style="10" customWidth="1"/>
    <col min="10346" max="10353" width="9.81640625" style="10" customWidth="1"/>
    <col min="10354" max="10600" width="9.1796875" style="10"/>
    <col min="10601" max="10601" width="51.1796875" style="10" customWidth="1"/>
    <col min="10602" max="10609" width="9.81640625" style="10" customWidth="1"/>
    <col min="10610" max="10856" width="9.1796875" style="10"/>
    <col min="10857" max="10857" width="51.1796875" style="10" customWidth="1"/>
    <col min="10858" max="10865" width="9.81640625" style="10" customWidth="1"/>
    <col min="10866" max="11112" width="9.1796875" style="10"/>
    <col min="11113" max="11113" width="51.1796875" style="10" customWidth="1"/>
    <col min="11114" max="11121" width="9.81640625" style="10" customWidth="1"/>
    <col min="11122" max="11368" width="9.1796875" style="10"/>
    <col min="11369" max="11369" width="51.1796875" style="10" customWidth="1"/>
    <col min="11370" max="11377" width="9.81640625" style="10" customWidth="1"/>
    <col min="11378" max="11624" width="9.1796875" style="10"/>
    <col min="11625" max="11625" width="51.1796875" style="10" customWidth="1"/>
    <col min="11626" max="11633" width="9.81640625" style="10" customWidth="1"/>
    <col min="11634" max="11880" width="9.1796875" style="10"/>
    <col min="11881" max="11881" width="51.1796875" style="10" customWidth="1"/>
    <col min="11882" max="11889" width="9.81640625" style="10" customWidth="1"/>
    <col min="11890" max="12136" width="9.1796875" style="10"/>
    <col min="12137" max="12137" width="51.1796875" style="10" customWidth="1"/>
    <col min="12138" max="12145" width="9.81640625" style="10" customWidth="1"/>
    <col min="12146" max="12392" width="9.1796875" style="10"/>
    <col min="12393" max="12393" width="51.1796875" style="10" customWidth="1"/>
    <col min="12394" max="12401" width="9.81640625" style="10" customWidth="1"/>
    <col min="12402" max="12648" width="9.1796875" style="10"/>
    <col min="12649" max="12649" width="51.1796875" style="10" customWidth="1"/>
    <col min="12650" max="12657" width="9.81640625" style="10" customWidth="1"/>
    <col min="12658" max="12904" width="9.1796875" style="10"/>
    <col min="12905" max="12905" width="51.1796875" style="10" customWidth="1"/>
    <col min="12906" max="12913" width="9.81640625" style="10" customWidth="1"/>
    <col min="12914" max="13160" width="9.1796875" style="10"/>
    <col min="13161" max="13161" width="51.1796875" style="10" customWidth="1"/>
    <col min="13162" max="13169" width="9.81640625" style="10" customWidth="1"/>
    <col min="13170" max="13416" width="9.1796875" style="10"/>
    <col min="13417" max="13417" width="51.1796875" style="10" customWidth="1"/>
    <col min="13418" max="13425" width="9.81640625" style="10" customWidth="1"/>
    <col min="13426" max="13672" width="9.1796875" style="10"/>
    <col min="13673" max="13673" width="51.1796875" style="10" customWidth="1"/>
    <col min="13674" max="13681" width="9.81640625" style="10" customWidth="1"/>
    <col min="13682" max="13928" width="9.1796875" style="10"/>
    <col min="13929" max="13929" width="51.1796875" style="10" customWidth="1"/>
    <col min="13930" max="13937" width="9.81640625" style="10" customWidth="1"/>
    <col min="13938" max="14184" width="9.1796875" style="10"/>
    <col min="14185" max="14185" width="51.1796875" style="10" customWidth="1"/>
    <col min="14186" max="14193" width="9.81640625" style="10" customWidth="1"/>
    <col min="14194" max="14440" width="9.1796875" style="10"/>
    <col min="14441" max="14441" width="51.1796875" style="10" customWidth="1"/>
    <col min="14442" max="14449" width="9.81640625" style="10" customWidth="1"/>
    <col min="14450" max="14696" width="9.1796875" style="10"/>
    <col min="14697" max="14697" width="51.1796875" style="10" customWidth="1"/>
    <col min="14698" max="14705" width="9.81640625" style="10" customWidth="1"/>
    <col min="14706" max="14952" width="9.1796875" style="10"/>
    <col min="14953" max="14953" width="51.1796875" style="10" customWidth="1"/>
    <col min="14954" max="14961" width="9.81640625" style="10" customWidth="1"/>
    <col min="14962" max="15208" width="9.1796875" style="10"/>
    <col min="15209" max="15209" width="51.1796875" style="10" customWidth="1"/>
    <col min="15210" max="15217" width="9.81640625" style="10" customWidth="1"/>
    <col min="15218" max="15464" width="9.1796875" style="10"/>
    <col min="15465" max="15465" width="51.1796875" style="10" customWidth="1"/>
    <col min="15466" max="15473" width="9.81640625" style="10" customWidth="1"/>
    <col min="15474" max="15720" width="9.1796875" style="10"/>
    <col min="15721" max="15721" width="51.1796875" style="10" customWidth="1"/>
    <col min="15722" max="15729" width="9.81640625" style="10" customWidth="1"/>
    <col min="15730" max="15976" width="9.1796875" style="10"/>
    <col min="15977" max="15977" width="51.1796875" style="10" customWidth="1"/>
    <col min="15978" max="15985" width="9.81640625" style="10" customWidth="1"/>
    <col min="15986" max="16384" width="9.1796875" style="10"/>
  </cols>
  <sheetData>
    <row r="1" spans="2:9" s="1" customFormat="1" ht="17.25" customHeight="1" x14ac:dyDescent="0.3">
      <c r="B1" s="40"/>
      <c r="C1" s="41"/>
      <c r="D1" s="42"/>
      <c r="H1" s="36" t="s">
        <v>222</v>
      </c>
    </row>
    <row r="2" spans="2:9" s="1" customFormat="1" ht="28.5" customHeight="1" x14ac:dyDescent="0.3">
      <c r="B2" s="181" t="s">
        <v>223</v>
      </c>
      <c r="C2" s="181"/>
      <c r="D2" s="181"/>
      <c r="E2" s="181"/>
      <c r="F2" s="181"/>
      <c r="G2" s="181"/>
      <c r="H2" s="181"/>
    </row>
    <row r="3" spans="2:9" s="1" customFormat="1" ht="15.75" customHeight="1" x14ac:dyDescent="0.3">
      <c r="B3" s="182">
        <v>2021</v>
      </c>
      <c r="C3" s="182"/>
      <c r="D3" s="182"/>
      <c r="E3" s="182"/>
      <c r="F3" s="182"/>
      <c r="G3" s="182"/>
      <c r="H3" s="182"/>
    </row>
    <row r="4" spans="2:9" s="1" customFormat="1" ht="15" customHeight="1" x14ac:dyDescent="0.3">
      <c r="B4" s="10" t="s">
        <v>115</v>
      </c>
      <c r="C4" s="130"/>
      <c r="D4" s="11"/>
      <c r="E4" s="11"/>
      <c r="F4" s="11"/>
      <c r="G4" s="202"/>
      <c r="H4" s="202"/>
    </row>
    <row r="5" spans="2:9" ht="19.25" customHeight="1" x14ac:dyDescent="0.2">
      <c r="B5" s="37" t="s">
        <v>76</v>
      </c>
      <c r="C5" s="184" t="s">
        <v>0</v>
      </c>
      <c r="D5" s="183" t="s">
        <v>238</v>
      </c>
      <c r="E5" s="183" t="s">
        <v>44</v>
      </c>
      <c r="F5" s="183" t="s">
        <v>45</v>
      </c>
      <c r="G5" s="183" t="s">
        <v>55</v>
      </c>
      <c r="H5" s="183" t="s">
        <v>56</v>
      </c>
    </row>
    <row r="6" spans="2:9" ht="17" customHeight="1" x14ac:dyDescent="0.25">
      <c r="B6" s="43" t="s">
        <v>46</v>
      </c>
      <c r="C6" s="184"/>
      <c r="D6" s="183"/>
      <c r="E6" s="183"/>
      <c r="F6" s="183"/>
      <c r="G6" s="183"/>
      <c r="H6" s="183"/>
    </row>
    <row r="7" spans="2:9" s="40" customFormat="1" ht="14" customHeight="1" x14ac:dyDescent="0.25">
      <c r="B7" s="40" t="s">
        <v>0</v>
      </c>
      <c r="C7" s="55">
        <v>631648</v>
      </c>
      <c r="D7" s="55">
        <v>10483</v>
      </c>
      <c r="E7" s="55">
        <v>59373</v>
      </c>
      <c r="F7" s="55">
        <v>160436</v>
      </c>
      <c r="G7" s="55">
        <v>76898</v>
      </c>
      <c r="H7" s="55">
        <v>324458</v>
      </c>
    </row>
    <row r="8" spans="2:9" ht="14" customHeight="1" x14ac:dyDescent="0.2">
      <c r="B8" s="10" t="s">
        <v>53</v>
      </c>
      <c r="C8" s="58">
        <v>5399</v>
      </c>
      <c r="D8" s="14">
        <v>312</v>
      </c>
      <c r="E8" s="14">
        <v>1025</v>
      </c>
      <c r="F8" s="14">
        <v>1911</v>
      </c>
      <c r="G8" s="14">
        <v>746</v>
      </c>
      <c r="H8" s="14">
        <v>1405</v>
      </c>
    </row>
    <row r="9" spans="2:9" ht="14" customHeight="1" x14ac:dyDescent="0.2">
      <c r="B9" s="10" t="s">
        <v>47</v>
      </c>
      <c r="C9" s="58">
        <v>2247</v>
      </c>
      <c r="D9" s="14">
        <v>46</v>
      </c>
      <c r="E9" s="14">
        <v>261</v>
      </c>
      <c r="F9" s="14">
        <v>386</v>
      </c>
      <c r="G9" s="14">
        <v>281</v>
      </c>
      <c r="H9" s="14">
        <v>1273</v>
      </c>
    </row>
    <row r="10" spans="2:9" ht="14" customHeight="1" x14ac:dyDescent="0.2">
      <c r="B10" s="10" t="s">
        <v>48</v>
      </c>
      <c r="C10" s="58">
        <f t="shared" ref="C10:H10" si="0">+SUM(C11:C34)</f>
        <v>147329</v>
      </c>
      <c r="D10" s="14">
        <f t="shared" si="0"/>
        <v>904</v>
      </c>
      <c r="E10" s="14">
        <f t="shared" si="0"/>
        <v>12330</v>
      </c>
      <c r="F10" s="14">
        <f t="shared" si="0"/>
        <v>55526</v>
      </c>
      <c r="G10" s="14">
        <f t="shared" si="0"/>
        <v>28957</v>
      </c>
      <c r="H10" s="14">
        <f t="shared" si="0"/>
        <v>49612</v>
      </c>
    </row>
    <row r="11" spans="2:9" s="98" customFormat="1" ht="14" hidden="1" customHeight="1" outlineLevel="1" x14ac:dyDescent="0.35">
      <c r="B11" s="99" t="s">
        <v>290</v>
      </c>
      <c r="C11" s="109">
        <v>19155</v>
      </c>
      <c r="D11" s="110">
        <v>113</v>
      </c>
      <c r="E11" s="110">
        <v>1167</v>
      </c>
      <c r="F11" s="110">
        <v>8484</v>
      </c>
      <c r="G11" s="110">
        <v>4254</v>
      </c>
      <c r="H11" s="110">
        <v>5137</v>
      </c>
      <c r="I11" s="14"/>
    </row>
    <row r="12" spans="2:9" s="98" customFormat="1" ht="14" hidden="1" customHeight="1" outlineLevel="1" x14ac:dyDescent="0.35">
      <c r="B12" s="99" t="s">
        <v>291</v>
      </c>
      <c r="C12" s="109">
        <v>4570</v>
      </c>
      <c r="D12" s="110">
        <v>17</v>
      </c>
      <c r="E12" s="110">
        <v>440</v>
      </c>
      <c r="F12" s="110">
        <v>848</v>
      </c>
      <c r="G12" s="110">
        <v>139</v>
      </c>
      <c r="H12" s="110">
        <v>3126</v>
      </c>
      <c r="I12" s="14"/>
    </row>
    <row r="13" spans="2:9" s="98" customFormat="1" ht="14" hidden="1" customHeight="1" outlineLevel="1" x14ac:dyDescent="0.35">
      <c r="B13" s="99" t="s">
        <v>292</v>
      </c>
      <c r="C13" s="109">
        <v>426</v>
      </c>
      <c r="D13" s="161" t="s">
        <v>100</v>
      </c>
      <c r="E13" s="161" t="s">
        <v>100</v>
      </c>
      <c r="F13" s="161" t="s">
        <v>100</v>
      </c>
      <c r="G13" s="110">
        <v>426</v>
      </c>
      <c r="H13" s="161" t="s">
        <v>100</v>
      </c>
      <c r="I13" s="14"/>
    </row>
    <row r="14" spans="2:9" s="98" customFormat="1" ht="14" hidden="1" customHeight="1" outlineLevel="1" x14ac:dyDescent="0.35">
      <c r="B14" s="99" t="s">
        <v>293</v>
      </c>
      <c r="C14" s="109">
        <v>7430</v>
      </c>
      <c r="D14" s="110">
        <v>47</v>
      </c>
      <c r="E14" s="110">
        <v>529</v>
      </c>
      <c r="F14" s="110">
        <v>3606</v>
      </c>
      <c r="G14" s="110">
        <v>956</v>
      </c>
      <c r="H14" s="110">
        <v>2292</v>
      </c>
      <c r="I14" s="14"/>
    </row>
    <row r="15" spans="2:9" s="98" customFormat="1" ht="14" hidden="1" customHeight="1" outlineLevel="1" x14ac:dyDescent="0.35">
      <c r="B15" s="99" t="s">
        <v>294</v>
      </c>
      <c r="C15" s="109">
        <v>4692</v>
      </c>
      <c r="D15" s="110">
        <v>13</v>
      </c>
      <c r="E15" s="110">
        <v>349</v>
      </c>
      <c r="F15" s="110">
        <v>2675</v>
      </c>
      <c r="G15" s="110">
        <v>401</v>
      </c>
      <c r="H15" s="110">
        <v>1254</v>
      </c>
      <c r="I15" s="14"/>
    </row>
    <row r="16" spans="2:9" s="98" customFormat="1" ht="14" hidden="1" customHeight="1" outlineLevel="1" x14ac:dyDescent="0.35">
      <c r="B16" s="99" t="s">
        <v>295</v>
      </c>
      <c r="C16" s="109">
        <v>3820</v>
      </c>
      <c r="D16" s="110">
        <v>11</v>
      </c>
      <c r="E16" s="110">
        <v>282</v>
      </c>
      <c r="F16" s="110">
        <v>1460</v>
      </c>
      <c r="G16" s="110">
        <v>343</v>
      </c>
      <c r="H16" s="110">
        <v>1724</v>
      </c>
      <c r="I16" s="14"/>
    </row>
    <row r="17" spans="2:9" s="98" customFormat="1" ht="14" hidden="1" customHeight="1" outlineLevel="1" x14ac:dyDescent="0.35">
      <c r="B17" s="99" t="s">
        <v>296</v>
      </c>
      <c r="C17" s="109">
        <v>3569</v>
      </c>
      <c r="D17" s="110">
        <v>34</v>
      </c>
      <c r="E17" s="110">
        <v>483</v>
      </c>
      <c r="F17" s="110">
        <v>1528</v>
      </c>
      <c r="G17" s="110">
        <v>1349</v>
      </c>
      <c r="H17" s="110">
        <v>175</v>
      </c>
      <c r="I17" s="14"/>
    </row>
    <row r="18" spans="2:9" s="98" customFormat="1" ht="14" hidden="1" customHeight="1" outlineLevel="1" x14ac:dyDescent="0.35">
      <c r="B18" s="99" t="s">
        <v>297</v>
      </c>
      <c r="C18" s="109">
        <v>4752</v>
      </c>
      <c r="D18" s="110">
        <v>4</v>
      </c>
      <c r="E18" s="110">
        <v>198</v>
      </c>
      <c r="F18" s="110">
        <v>2341</v>
      </c>
      <c r="G18" s="110">
        <v>1382</v>
      </c>
      <c r="H18" s="110">
        <v>827</v>
      </c>
      <c r="I18" s="14"/>
    </row>
    <row r="19" spans="2:9" s="98" customFormat="1" ht="14" hidden="1" customHeight="1" outlineLevel="1" x14ac:dyDescent="0.35">
      <c r="B19" s="99" t="s">
        <v>298</v>
      </c>
      <c r="C19" s="109">
        <v>1840</v>
      </c>
      <c r="D19" s="110">
        <v>32</v>
      </c>
      <c r="E19" s="110">
        <v>339</v>
      </c>
      <c r="F19" s="110">
        <v>678</v>
      </c>
      <c r="G19" s="110">
        <v>104</v>
      </c>
      <c r="H19" s="110">
        <v>687</v>
      </c>
      <c r="I19" s="14"/>
    </row>
    <row r="20" spans="2:9" s="98" customFormat="1" ht="14" hidden="1" customHeight="1" outlineLevel="1" x14ac:dyDescent="0.35">
      <c r="B20" s="99" t="s">
        <v>299</v>
      </c>
      <c r="C20" s="109">
        <v>929</v>
      </c>
      <c r="D20" s="161" t="s">
        <v>100</v>
      </c>
      <c r="E20" s="110">
        <v>12</v>
      </c>
      <c r="F20" s="161" t="s">
        <v>100</v>
      </c>
      <c r="G20" s="161" t="s">
        <v>100</v>
      </c>
      <c r="H20" s="110">
        <v>917</v>
      </c>
      <c r="I20" s="14"/>
    </row>
    <row r="21" spans="2:9" s="98" customFormat="1" ht="14" hidden="1" customHeight="1" outlineLevel="1" x14ac:dyDescent="0.35">
      <c r="B21" s="99" t="s">
        <v>300</v>
      </c>
      <c r="C21" s="109">
        <v>4976</v>
      </c>
      <c r="D21" s="110">
        <v>56</v>
      </c>
      <c r="E21" s="110">
        <v>799</v>
      </c>
      <c r="F21" s="110">
        <v>2493</v>
      </c>
      <c r="G21" s="110">
        <v>1007</v>
      </c>
      <c r="H21" s="110">
        <v>621</v>
      </c>
      <c r="I21" s="14"/>
    </row>
    <row r="22" spans="2:9" s="98" customFormat="1" ht="14" hidden="1" customHeight="1" outlineLevel="1" x14ac:dyDescent="0.35">
      <c r="B22" s="99" t="s">
        <v>301</v>
      </c>
      <c r="C22" s="109">
        <v>6471</v>
      </c>
      <c r="D22" s="110">
        <v>12</v>
      </c>
      <c r="E22" s="110">
        <v>187</v>
      </c>
      <c r="F22" s="110">
        <v>1734</v>
      </c>
      <c r="G22" s="110">
        <v>1609</v>
      </c>
      <c r="H22" s="110">
        <v>2929</v>
      </c>
      <c r="I22" s="14"/>
    </row>
    <row r="23" spans="2:9" s="98" customFormat="1" ht="14" hidden="1" customHeight="1" outlineLevel="1" x14ac:dyDescent="0.35">
      <c r="B23" s="99" t="s">
        <v>302</v>
      </c>
      <c r="C23" s="109">
        <v>13096</v>
      </c>
      <c r="D23" s="110">
        <v>47</v>
      </c>
      <c r="E23" s="110">
        <v>851</v>
      </c>
      <c r="F23" s="110">
        <v>5163</v>
      </c>
      <c r="G23" s="110">
        <v>3267</v>
      </c>
      <c r="H23" s="110">
        <v>3768</v>
      </c>
      <c r="I23" s="14"/>
    </row>
    <row r="24" spans="2:9" s="98" customFormat="1" ht="14" hidden="1" customHeight="1" outlineLevel="1" x14ac:dyDescent="0.35">
      <c r="B24" s="99" t="s">
        <v>303</v>
      </c>
      <c r="C24" s="109">
        <v>7960</v>
      </c>
      <c r="D24" s="110">
        <v>38</v>
      </c>
      <c r="E24" s="110">
        <v>874</v>
      </c>
      <c r="F24" s="110">
        <v>3532</v>
      </c>
      <c r="G24" s="110">
        <v>2154</v>
      </c>
      <c r="H24" s="110">
        <v>1362</v>
      </c>
      <c r="I24" s="14"/>
    </row>
    <row r="25" spans="2:9" s="98" customFormat="1" ht="14" hidden="1" customHeight="1" outlineLevel="1" x14ac:dyDescent="0.35">
      <c r="B25" s="99" t="s">
        <v>304</v>
      </c>
      <c r="C25" s="109">
        <v>3919</v>
      </c>
      <c r="D25" s="110">
        <v>12</v>
      </c>
      <c r="E25" s="110">
        <v>248</v>
      </c>
      <c r="F25" s="110">
        <v>1924</v>
      </c>
      <c r="G25" s="110">
        <v>1497</v>
      </c>
      <c r="H25" s="110">
        <v>238</v>
      </c>
      <c r="I25" s="14"/>
    </row>
    <row r="26" spans="2:9" s="98" customFormat="1" ht="14" hidden="1" customHeight="1" outlineLevel="1" x14ac:dyDescent="0.35">
      <c r="B26" s="99" t="s">
        <v>305</v>
      </c>
      <c r="C26" s="109">
        <v>13907</v>
      </c>
      <c r="D26" s="110">
        <v>229</v>
      </c>
      <c r="E26" s="110">
        <v>2754</v>
      </c>
      <c r="F26" s="110">
        <v>7464</v>
      </c>
      <c r="G26" s="110">
        <v>1774</v>
      </c>
      <c r="H26" s="110">
        <v>1686</v>
      </c>
      <c r="I26" s="14"/>
    </row>
    <row r="27" spans="2:9" s="98" customFormat="1" ht="14" hidden="1" customHeight="1" outlineLevel="1" x14ac:dyDescent="0.35">
      <c r="B27" s="99" t="s">
        <v>306</v>
      </c>
      <c r="C27" s="109">
        <v>5317</v>
      </c>
      <c r="D27" s="110">
        <v>3</v>
      </c>
      <c r="E27" s="110">
        <v>256</v>
      </c>
      <c r="F27" s="110">
        <v>788</v>
      </c>
      <c r="G27" s="110">
        <v>156</v>
      </c>
      <c r="H27" s="110">
        <v>4114</v>
      </c>
      <c r="I27" s="14"/>
    </row>
    <row r="28" spans="2:9" s="98" customFormat="1" ht="14" hidden="1" customHeight="1" outlineLevel="1" x14ac:dyDescent="0.35">
      <c r="B28" s="99" t="s">
        <v>307</v>
      </c>
      <c r="C28" s="109">
        <v>7843</v>
      </c>
      <c r="D28" s="110">
        <v>12</v>
      </c>
      <c r="E28" s="110">
        <v>356</v>
      </c>
      <c r="F28" s="110">
        <v>1365</v>
      </c>
      <c r="G28" s="110">
        <v>2248</v>
      </c>
      <c r="H28" s="110">
        <v>3862</v>
      </c>
      <c r="I28" s="14"/>
    </row>
    <row r="29" spans="2:9" s="98" customFormat="1" ht="14" hidden="1" customHeight="1" outlineLevel="1" x14ac:dyDescent="0.35">
      <c r="B29" s="99" t="s">
        <v>308</v>
      </c>
      <c r="C29" s="109">
        <v>6254</v>
      </c>
      <c r="D29" s="110">
        <v>47</v>
      </c>
      <c r="E29" s="110">
        <v>881</v>
      </c>
      <c r="F29" s="110">
        <v>2741</v>
      </c>
      <c r="G29" s="110">
        <v>758</v>
      </c>
      <c r="H29" s="110">
        <v>1827</v>
      </c>
      <c r="I29" s="14"/>
    </row>
    <row r="30" spans="2:9" s="98" customFormat="1" ht="14" hidden="1" customHeight="1" outlineLevel="1" x14ac:dyDescent="0.35">
      <c r="B30" s="99" t="s">
        <v>309</v>
      </c>
      <c r="C30" s="109">
        <v>14764</v>
      </c>
      <c r="D30" s="110">
        <v>19</v>
      </c>
      <c r="E30" s="110">
        <v>241</v>
      </c>
      <c r="F30" s="110">
        <v>2936</v>
      </c>
      <c r="G30" s="110">
        <v>3362</v>
      </c>
      <c r="H30" s="110">
        <v>8206</v>
      </c>
      <c r="I30" s="14"/>
    </row>
    <row r="31" spans="2:9" s="98" customFormat="1" ht="14" hidden="1" customHeight="1" outlineLevel="1" x14ac:dyDescent="0.35">
      <c r="B31" s="99" t="s">
        <v>310</v>
      </c>
      <c r="C31" s="109">
        <v>2062</v>
      </c>
      <c r="D31" s="110">
        <v>12</v>
      </c>
      <c r="E31" s="110">
        <v>43</v>
      </c>
      <c r="F31" s="110">
        <v>770</v>
      </c>
      <c r="G31" s="110">
        <v>781</v>
      </c>
      <c r="H31" s="110">
        <v>456</v>
      </c>
      <c r="I31" s="14"/>
    </row>
    <row r="32" spans="2:9" s="98" customFormat="1" ht="14" hidden="1" customHeight="1" outlineLevel="1" x14ac:dyDescent="0.35">
      <c r="B32" s="99" t="s">
        <v>311</v>
      </c>
      <c r="C32" s="109">
        <v>4257</v>
      </c>
      <c r="D32" s="110">
        <v>27</v>
      </c>
      <c r="E32" s="110">
        <v>307</v>
      </c>
      <c r="F32" s="110">
        <v>843</v>
      </c>
      <c r="G32" s="110">
        <v>187</v>
      </c>
      <c r="H32" s="110">
        <v>2893</v>
      </c>
      <c r="I32" s="14"/>
    </row>
    <row r="33" spans="2:9" s="98" customFormat="1" ht="14" hidden="1" customHeight="1" outlineLevel="1" x14ac:dyDescent="0.35">
      <c r="B33" s="99" t="s">
        <v>312</v>
      </c>
      <c r="C33" s="109">
        <v>1754</v>
      </c>
      <c r="D33" s="110">
        <v>31</v>
      </c>
      <c r="E33" s="110">
        <v>194</v>
      </c>
      <c r="F33" s="110">
        <v>898</v>
      </c>
      <c r="G33" s="110">
        <v>146</v>
      </c>
      <c r="H33" s="110">
        <v>485</v>
      </c>
      <c r="I33" s="14"/>
    </row>
    <row r="34" spans="2:9" s="98" customFormat="1" ht="14" hidden="1" customHeight="1" outlineLevel="1" x14ac:dyDescent="0.35">
      <c r="B34" s="99" t="s">
        <v>313</v>
      </c>
      <c r="C34" s="109">
        <v>3566</v>
      </c>
      <c r="D34" s="110">
        <v>88</v>
      </c>
      <c r="E34" s="110">
        <v>540</v>
      </c>
      <c r="F34" s="110">
        <v>1255</v>
      </c>
      <c r="G34" s="110">
        <v>657</v>
      </c>
      <c r="H34" s="110">
        <v>1026</v>
      </c>
      <c r="I34" s="14"/>
    </row>
    <row r="35" spans="2:9" s="1" customFormat="1" ht="14" customHeight="1" collapsed="1" x14ac:dyDescent="0.3">
      <c r="B35" s="100" t="s">
        <v>57</v>
      </c>
      <c r="C35" s="61">
        <v>5041</v>
      </c>
      <c r="D35" s="78">
        <v>91</v>
      </c>
      <c r="E35" s="78">
        <v>299</v>
      </c>
      <c r="F35" s="78">
        <v>611</v>
      </c>
      <c r="G35" s="164" t="s">
        <v>100</v>
      </c>
      <c r="H35" s="78">
        <v>4040</v>
      </c>
    </row>
    <row r="36" spans="2:9" s="1" customFormat="1" ht="14" customHeight="1" x14ac:dyDescent="0.3">
      <c r="B36" s="100" t="s">
        <v>58</v>
      </c>
      <c r="C36" s="61">
        <v>12373</v>
      </c>
      <c r="D36" s="78">
        <v>61</v>
      </c>
      <c r="E36" s="78">
        <v>962</v>
      </c>
      <c r="F36" s="78">
        <v>4586</v>
      </c>
      <c r="G36" s="78">
        <v>3116</v>
      </c>
      <c r="H36" s="78">
        <v>3648</v>
      </c>
    </row>
    <row r="37" spans="2:9" s="1" customFormat="1" ht="14" customHeight="1" x14ac:dyDescent="0.3">
      <c r="B37" s="102" t="s">
        <v>49</v>
      </c>
      <c r="C37" s="61">
        <v>22989</v>
      </c>
      <c r="D37" s="78">
        <v>796</v>
      </c>
      <c r="E37" s="78">
        <v>4494</v>
      </c>
      <c r="F37" s="78">
        <v>9143</v>
      </c>
      <c r="G37" s="78">
        <v>4218</v>
      </c>
      <c r="H37" s="78">
        <v>4338</v>
      </c>
    </row>
    <row r="38" spans="2:9" s="1" customFormat="1" ht="14" customHeight="1" x14ac:dyDescent="0.3">
      <c r="B38" s="100" t="s">
        <v>50</v>
      </c>
      <c r="C38" s="61">
        <f>+C39+C40+C41</f>
        <v>147419</v>
      </c>
      <c r="D38" s="78">
        <f t="shared" ref="D38:H38" si="1">+D39+D40+D41</f>
        <v>2890</v>
      </c>
      <c r="E38" s="78">
        <f t="shared" si="1"/>
        <v>15019</v>
      </c>
      <c r="F38" s="78">
        <f t="shared" si="1"/>
        <v>23565</v>
      </c>
      <c r="G38" s="78">
        <f t="shared" si="1"/>
        <v>6652</v>
      </c>
      <c r="H38" s="78">
        <f t="shared" si="1"/>
        <v>99293</v>
      </c>
    </row>
    <row r="39" spans="2:9" s="1" customFormat="1" ht="14" hidden="1" customHeight="1" outlineLevel="1" x14ac:dyDescent="0.3">
      <c r="B39" s="99" t="s">
        <v>314</v>
      </c>
      <c r="C39" s="109">
        <v>10250</v>
      </c>
      <c r="D39" s="110">
        <v>419</v>
      </c>
      <c r="E39" s="110">
        <v>2397</v>
      </c>
      <c r="F39" s="110">
        <v>4644</v>
      </c>
      <c r="G39" s="110">
        <v>1912</v>
      </c>
      <c r="H39" s="110">
        <v>878</v>
      </c>
    </row>
    <row r="40" spans="2:9" s="1" customFormat="1" ht="14" hidden="1" customHeight="1" outlineLevel="1" x14ac:dyDescent="0.3">
      <c r="B40" s="99" t="s">
        <v>315</v>
      </c>
      <c r="C40" s="109">
        <v>29165</v>
      </c>
      <c r="D40" s="110">
        <v>1003</v>
      </c>
      <c r="E40" s="110">
        <v>6860</v>
      </c>
      <c r="F40" s="110">
        <v>12217</v>
      </c>
      <c r="G40" s="110">
        <v>2874</v>
      </c>
      <c r="H40" s="110">
        <v>6211</v>
      </c>
    </row>
    <row r="41" spans="2:9" s="1" customFormat="1" ht="14" hidden="1" customHeight="1" outlineLevel="1" x14ac:dyDescent="0.3">
      <c r="B41" s="99" t="s">
        <v>316</v>
      </c>
      <c r="C41" s="109">
        <v>108004</v>
      </c>
      <c r="D41" s="110">
        <v>1468</v>
      </c>
      <c r="E41" s="110">
        <v>5762</v>
      </c>
      <c r="F41" s="110">
        <v>6704</v>
      </c>
      <c r="G41" s="110">
        <v>1866</v>
      </c>
      <c r="H41" s="110">
        <v>92204</v>
      </c>
    </row>
    <row r="42" spans="2:9" ht="14" customHeight="1" collapsed="1" x14ac:dyDescent="0.2">
      <c r="B42" s="10" t="s">
        <v>51</v>
      </c>
      <c r="C42" s="58">
        <v>52330</v>
      </c>
      <c r="D42" s="14">
        <v>407</v>
      </c>
      <c r="E42" s="14">
        <v>3034</v>
      </c>
      <c r="F42" s="14">
        <v>8939</v>
      </c>
      <c r="G42" s="14">
        <v>4051</v>
      </c>
      <c r="H42" s="14">
        <v>35899</v>
      </c>
    </row>
    <row r="43" spans="2:9" ht="14" customHeight="1" x14ac:dyDescent="0.2">
      <c r="B43" s="10" t="s">
        <v>52</v>
      </c>
      <c r="C43" s="58">
        <v>23434</v>
      </c>
      <c r="D43" s="14">
        <v>483</v>
      </c>
      <c r="E43" s="14">
        <v>2044</v>
      </c>
      <c r="F43" s="14">
        <v>4757</v>
      </c>
      <c r="G43" s="14">
        <v>4074</v>
      </c>
      <c r="H43" s="14">
        <v>12076</v>
      </c>
    </row>
    <row r="44" spans="2:9" ht="14" customHeight="1" x14ac:dyDescent="0.2">
      <c r="B44" s="10" t="s">
        <v>61</v>
      </c>
      <c r="C44" s="58">
        <v>29919</v>
      </c>
      <c r="D44" s="14">
        <v>341</v>
      </c>
      <c r="E44" s="14">
        <v>1910</v>
      </c>
      <c r="F44" s="14">
        <v>6813</v>
      </c>
      <c r="G44" s="14">
        <v>3829</v>
      </c>
      <c r="H44" s="14">
        <v>17026</v>
      </c>
    </row>
    <row r="45" spans="2:9" ht="14" customHeight="1" x14ac:dyDescent="0.2">
      <c r="B45" s="10" t="s">
        <v>60</v>
      </c>
      <c r="C45" s="58">
        <v>41235</v>
      </c>
      <c r="D45" s="14">
        <v>293</v>
      </c>
      <c r="E45" s="14">
        <v>2840</v>
      </c>
      <c r="F45" s="14">
        <v>7799</v>
      </c>
      <c r="G45" s="14">
        <v>2936</v>
      </c>
      <c r="H45" s="14">
        <v>27367</v>
      </c>
    </row>
    <row r="46" spans="2:9" ht="14" customHeight="1" x14ac:dyDescent="0.2">
      <c r="B46" s="10" t="s">
        <v>59</v>
      </c>
      <c r="C46" s="58">
        <v>2298</v>
      </c>
      <c r="D46" s="14">
        <v>312</v>
      </c>
      <c r="E46" s="14">
        <v>687</v>
      </c>
      <c r="F46" s="14">
        <v>859</v>
      </c>
      <c r="G46" s="14">
        <v>440</v>
      </c>
      <c r="H46" s="56" t="s">
        <v>100</v>
      </c>
    </row>
    <row r="47" spans="2:9" ht="14" customHeight="1" x14ac:dyDescent="0.2">
      <c r="B47" s="10" t="s">
        <v>62</v>
      </c>
      <c r="C47" s="58">
        <v>32910</v>
      </c>
      <c r="D47" s="14">
        <v>2089</v>
      </c>
      <c r="E47" s="14">
        <v>5022</v>
      </c>
      <c r="F47" s="14">
        <v>9230</v>
      </c>
      <c r="G47" s="14">
        <v>7058</v>
      </c>
      <c r="H47" s="14">
        <v>9511</v>
      </c>
    </row>
    <row r="48" spans="2:9" ht="14" customHeight="1" x14ac:dyDescent="0.2">
      <c r="B48" s="10" t="s">
        <v>63</v>
      </c>
      <c r="C48" s="58">
        <v>48329</v>
      </c>
      <c r="D48" s="14">
        <v>334</v>
      </c>
      <c r="E48" s="14">
        <v>1739</v>
      </c>
      <c r="F48" s="14">
        <v>5280</v>
      </c>
      <c r="G48" s="14">
        <v>3354</v>
      </c>
      <c r="H48" s="14">
        <v>37622</v>
      </c>
    </row>
    <row r="49" spans="2:8" ht="14" customHeight="1" x14ac:dyDescent="0.2">
      <c r="B49" s="10" t="s">
        <v>69</v>
      </c>
      <c r="C49" s="58">
        <v>1637</v>
      </c>
      <c r="D49" s="14">
        <v>5</v>
      </c>
      <c r="E49" s="14">
        <v>436</v>
      </c>
      <c r="F49" s="14">
        <v>743</v>
      </c>
      <c r="G49" s="14">
        <v>453</v>
      </c>
      <c r="H49" s="56" t="s">
        <v>100</v>
      </c>
    </row>
    <row r="50" spans="2:8" ht="14" customHeight="1" x14ac:dyDescent="0.2">
      <c r="B50" s="10" t="s">
        <v>64</v>
      </c>
      <c r="C50" s="58">
        <v>7465</v>
      </c>
      <c r="D50" s="14">
        <v>138</v>
      </c>
      <c r="E50" s="14">
        <v>1559</v>
      </c>
      <c r="F50" s="14">
        <v>3315</v>
      </c>
      <c r="G50" s="14">
        <v>693</v>
      </c>
      <c r="H50" s="14">
        <v>1760</v>
      </c>
    </row>
    <row r="51" spans="2:8" ht="14" customHeight="1" x14ac:dyDescent="0.2">
      <c r="B51" s="10" t="s">
        <v>65</v>
      </c>
      <c r="C51" s="58">
        <v>39925</v>
      </c>
      <c r="D51" s="14">
        <v>535</v>
      </c>
      <c r="E51" s="14">
        <v>3937</v>
      </c>
      <c r="F51" s="14">
        <v>12654</v>
      </c>
      <c r="G51" s="14">
        <v>3824</v>
      </c>
      <c r="H51" s="14">
        <v>18975</v>
      </c>
    </row>
    <row r="52" spans="2:8" ht="14" customHeight="1" x14ac:dyDescent="0.2">
      <c r="B52" s="10" t="s">
        <v>66</v>
      </c>
      <c r="C52" s="58">
        <v>3150</v>
      </c>
      <c r="D52" s="14">
        <v>77</v>
      </c>
      <c r="E52" s="14">
        <v>450</v>
      </c>
      <c r="F52" s="14">
        <v>1824</v>
      </c>
      <c r="G52" s="14">
        <v>787</v>
      </c>
      <c r="H52" s="14">
        <v>12</v>
      </c>
    </row>
    <row r="53" spans="2:8" ht="14" customHeight="1" x14ac:dyDescent="0.2">
      <c r="B53" s="10" t="s">
        <v>67</v>
      </c>
      <c r="C53" s="58">
        <v>6219</v>
      </c>
      <c r="D53" s="14">
        <v>369</v>
      </c>
      <c r="E53" s="14">
        <v>1325</v>
      </c>
      <c r="F53" s="14">
        <v>2495</v>
      </c>
      <c r="G53" s="14">
        <v>1429</v>
      </c>
      <c r="H53" s="14">
        <v>601</v>
      </c>
    </row>
    <row r="54" spans="2:8" ht="14" customHeight="1" x14ac:dyDescent="0.2">
      <c r="B54" s="86" t="s">
        <v>68</v>
      </c>
      <c r="C54" s="180" t="s">
        <v>100</v>
      </c>
      <c r="D54" s="46" t="s">
        <v>100</v>
      </c>
      <c r="E54" s="46" t="s">
        <v>100</v>
      </c>
      <c r="F54" s="46" t="s">
        <v>100</v>
      </c>
      <c r="G54" s="46" t="s">
        <v>100</v>
      </c>
      <c r="H54" s="46" t="s">
        <v>100</v>
      </c>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54"/>
  <sheetViews>
    <sheetView workbookViewId="0"/>
  </sheetViews>
  <sheetFormatPr defaultColWidth="9.1796875" defaultRowHeight="10.5" outlineLevelRow="1" x14ac:dyDescent="0.25"/>
  <cols>
    <col min="1" max="1" width="2.90625" style="10" customWidth="1"/>
    <col min="2" max="2" width="53.453125" style="10" customWidth="1"/>
    <col min="3" max="3" width="9.1796875" style="130" customWidth="1"/>
    <col min="4" max="7" width="9.1796875" style="11" customWidth="1"/>
    <col min="8" max="8" width="10.81640625" style="10" customWidth="1"/>
    <col min="9" max="182" width="9.1796875" style="10"/>
    <col min="183" max="183" width="51.1796875" style="10" customWidth="1"/>
    <col min="184" max="191" width="9.81640625" style="10" customWidth="1"/>
    <col min="192" max="438" width="9.1796875" style="10"/>
    <col min="439" max="439" width="51.1796875" style="10" customWidth="1"/>
    <col min="440" max="447" width="9.81640625" style="10" customWidth="1"/>
    <col min="448" max="694" width="9.1796875" style="10"/>
    <col min="695" max="695" width="51.1796875" style="10" customWidth="1"/>
    <col min="696" max="703" width="9.81640625" style="10" customWidth="1"/>
    <col min="704" max="950" width="9.1796875" style="10"/>
    <col min="951" max="951" width="51.1796875" style="10" customWidth="1"/>
    <col min="952" max="959" width="9.81640625" style="10" customWidth="1"/>
    <col min="960" max="1206" width="9.1796875" style="10"/>
    <col min="1207" max="1207" width="51.1796875" style="10" customWidth="1"/>
    <col min="1208" max="1215" width="9.81640625" style="10" customWidth="1"/>
    <col min="1216" max="1462" width="9.1796875" style="10"/>
    <col min="1463" max="1463" width="51.1796875" style="10" customWidth="1"/>
    <col min="1464" max="1471" width="9.81640625" style="10" customWidth="1"/>
    <col min="1472" max="1718" width="9.1796875" style="10"/>
    <col min="1719" max="1719" width="51.1796875" style="10" customWidth="1"/>
    <col min="1720" max="1727" width="9.81640625" style="10" customWidth="1"/>
    <col min="1728" max="1974" width="9.1796875" style="10"/>
    <col min="1975" max="1975" width="51.1796875" style="10" customWidth="1"/>
    <col min="1976" max="1983" width="9.81640625" style="10" customWidth="1"/>
    <col min="1984" max="2230" width="9.1796875" style="10"/>
    <col min="2231" max="2231" width="51.1796875" style="10" customWidth="1"/>
    <col min="2232" max="2239" width="9.81640625" style="10" customWidth="1"/>
    <col min="2240" max="2486" width="9.1796875" style="10"/>
    <col min="2487" max="2487" width="51.1796875" style="10" customWidth="1"/>
    <col min="2488" max="2495" width="9.81640625" style="10" customWidth="1"/>
    <col min="2496" max="2742" width="9.1796875" style="10"/>
    <col min="2743" max="2743" width="51.1796875" style="10" customWidth="1"/>
    <col min="2744" max="2751" width="9.81640625" style="10" customWidth="1"/>
    <col min="2752" max="2998" width="9.1796875" style="10"/>
    <col min="2999" max="2999" width="51.1796875" style="10" customWidth="1"/>
    <col min="3000" max="3007" width="9.81640625" style="10" customWidth="1"/>
    <col min="3008" max="3254" width="9.1796875" style="10"/>
    <col min="3255" max="3255" width="51.1796875" style="10" customWidth="1"/>
    <col min="3256" max="3263" width="9.81640625" style="10" customWidth="1"/>
    <col min="3264" max="3510" width="9.1796875" style="10"/>
    <col min="3511" max="3511" width="51.1796875" style="10" customWidth="1"/>
    <col min="3512" max="3519" width="9.81640625" style="10" customWidth="1"/>
    <col min="3520" max="3766" width="9.1796875" style="10"/>
    <col min="3767" max="3767" width="51.1796875" style="10" customWidth="1"/>
    <col min="3768" max="3775" width="9.81640625" style="10" customWidth="1"/>
    <col min="3776" max="4022" width="9.1796875" style="10"/>
    <col min="4023" max="4023" width="51.1796875" style="10" customWidth="1"/>
    <col min="4024" max="4031" width="9.81640625" style="10" customWidth="1"/>
    <col min="4032" max="4278" width="9.1796875" style="10"/>
    <col min="4279" max="4279" width="51.1796875" style="10" customWidth="1"/>
    <col min="4280" max="4287" width="9.81640625" style="10" customWidth="1"/>
    <col min="4288" max="4534" width="9.1796875" style="10"/>
    <col min="4535" max="4535" width="51.1796875" style="10" customWidth="1"/>
    <col min="4536" max="4543" width="9.81640625" style="10" customWidth="1"/>
    <col min="4544" max="4790" width="9.1796875" style="10"/>
    <col min="4791" max="4791" width="51.1796875" style="10" customWidth="1"/>
    <col min="4792" max="4799" width="9.81640625" style="10" customWidth="1"/>
    <col min="4800" max="5046" width="9.1796875" style="10"/>
    <col min="5047" max="5047" width="51.1796875" style="10" customWidth="1"/>
    <col min="5048" max="5055" width="9.81640625" style="10" customWidth="1"/>
    <col min="5056" max="5302" width="9.1796875" style="10"/>
    <col min="5303" max="5303" width="51.1796875" style="10" customWidth="1"/>
    <col min="5304" max="5311" width="9.81640625" style="10" customWidth="1"/>
    <col min="5312" max="5558" width="9.1796875" style="10"/>
    <col min="5559" max="5559" width="51.1796875" style="10" customWidth="1"/>
    <col min="5560" max="5567" width="9.81640625" style="10" customWidth="1"/>
    <col min="5568" max="5814" width="9.1796875" style="10"/>
    <col min="5815" max="5815" width="51.1796875" style="10" customWidth="1"/>
    <col min="5816" max="5823" width="9.81640625" style="10" customWidth="1"/>
    <col min="5824" max="6070" width="9.1796875" style="10"/>
    <col min="6071" max="6071" width="51.1796875" style="10" customWidth="1"/>
    <col min="6072" max="6079" width="9.81640625" style="10" customWidth="1"/>
    <col min="6080" max="6326" width="9.1796875" style="10"/>
    <col min="6327" max="6327" width="51.1796875" style="10" customWidth="1"/>
    <col min="6328" max="6335" width="9.81640625" style="10" customWidth="1"/>
    <col min="6336" max="6582" width="9.1796875" style="10"/>
    <col min="6583" max="6583" width="51.1796875" style="10" customWidth="1"/>
    <col min="6584" max="6591" width="9.81640625" style="10" customWidth="1"/>
    <col min="6592" max="6838" width="9.1796875" style="10"/>
    <col min="6839" max="6839" width="51.1796875" style="10" customWidth="1"/>
    <col min="6840" max="6847" width="9.81640625" style="10" customWidth="1"/>
    <col min="6848" max="7094" width="9.1796875" style="10"/>
    <col min="7095" max="7095" width="51.1796875" style="10" customWidth="1"/>
    <col min="7096" max="7103" width="9.81640625" style="10" customWidth="1"/>
    <col min="7104" max="7350" width="9.1796875" style="10"/>
    <col min="7351" max="7351" width="51.1796875" style="10" customWidth="1"/>
    <col min="7352" max="7359" width="9.81640625" style="10" customWidth="1"/>
    <col min="7360" max="7606" width="9.1796875" style="10"/>
    <col min="7607" max="7607" width="51.1796875" style="10" customWidth="1"/>
    <col min="7608" max="7615" width="9.81640625" style="10" customWidth="1"/>
    <col min="7616" max="7862" width="9.1796875" style="10"/>
    <col min="7863" max="7863" width="51.1796875" style="10" customWidth="1"/>
    <col min="7864" max="7871" width="9.81640625" style="10" customWidth="1"/>
    <col min="7872" max="8118" width="9.1796875" style="10"/>
    <col min="8119" max="8119" width="51.1796875" style="10" customWidth="1"/>
    <col min="8120" max="8127" width="9.81640625" style="10" customWidth="1"/>
    <col min="8128" max="8374" width="9.1796875" style="10"/>
    <col min="8375" max="8375" width="51.1796875" style="10" customWidth="1"/>
    <col min="8376" max="8383" width="9.81640625" style="10" customWidth="1"/>
    <col min="8384" max="8630" width="9.1796875" style="10"/>
    <col min="8631" max="8631" width="51.1796875" style="10" customWidth="1"/>
    <col min="8632" max="8639" width="9.81640625" style="10" customWidth="1"/>
    <col min="8640" max="8886" width="9.1796875" style="10"/>
    <col min="8887" max="8887" width="51.1796875" style="10" customWidth="1"/>
    <col min="8888" max="8895" width="9.81640625" style="10" customWidth="1"/>
    <col min="8896" max="9142" width="9.1796875" style="10"/>
    <col min="9143" max="9143" width="51.1796875" style="10" customWidth="1"/>
    <col min="9144" max="9151" width="9.81640625" style="10" customWidth="1"/>
    <col min="9152" max="9398" width="9.1796875" style="10"/>
    <col min="9399" max="9399" width="51.1796875" style="10" customWidth="1"/>
    <col min="9400" max="9407" width="9.81640625" style="10" customWidth="1"/>
    <col min="9408" max="9654" width="9.1796875" style="10"/>
    <col min="9655" max="9655" width="51.1796875" style="10" customWidth="1"/>
    <col min="9656" max="9663" width="9.81640625" style="10" customWidth="1"/>
    <col min="9664" max="9910" width="9.1796875" style="10"/>
    <col min="9911" max="9911" width="51.1796875" style="10" customWidth="1"/>
    <col min="9912" max="9919" width="9.81640625" style="10" customWidth="1"/>
    <col min="9920" max="10166" width="9.1796875" style="10"/>
    <col min="10167" max="10167" width="51.1796875" style="10" customWidth="1"/>
    <col min="10168" max="10175" width="9.81640625" style="10" customWidth="1"/>
    <col min="10176" max="10422" width="9.1796875" style="10"/>
    <col min="10423" max="10423" width="51.1796875" style="10" customWidth="1"/>
    <col min="10424" max="10431" width="9.81640625" style="10" customWidth="1"/>
    <col min="10432" max="10678" width="9.1796875" style="10"/>
    <col min="10679" max="10679" width="51.1796875" style="10" customWidth="1"/>
    <col min="10680" max="10687" width="9.81640625" style="10" customWidth="1"/>
    <col min="10688" max="10934" width="9.1796875" style="10"/>
    <col min="10935" max="10935" width="51.1796875" style="10" customWidth="1"/>
    <col min="10936" max="10943" width="9.81640625" style="10" customWidth="1"/>
    <col min="10944" max="11190" width="9.1796875" style="10"/>
    <col min="11191" max="11191" width="51.1796875" style="10" customWidth="1"/>
    <col min="11192" max="11199" width="9.81640625" style="10" customWidth="1"/>
    <col min="11200" max="11446" width="9.1796875" style="10"/>
    <col min="11447" max="11447" width="51.1796875" style="10" customWidth="1"/>
    <col min="11448" max="11455" width="9.81640625" style="10" customWidth="1"/>
    <col min="11456" max="11702" width="9.1796875" style="10"/>
    <col min="11703" max="11703" width="51.1796875" style="10" customWidth="1"/>
    <col min="11704" max="11711" width="9.81640625" style="10" customWidth="1"/>
    <col min="11712" max="11958" width="9.1796875" style="10"/>
    <col min="11959" max="11959" width="51.1796875" style="10" customWidth="1"/>
    <col min="11960" max="11967" width="9.81640625" style="10" customWidth="1"/>
    <col min="11968" max="12214" width="9.1796875" style="10"/>
    <col min="12215" max="12215" width="51.1796875" style="10" customWidth="1"/>
    <col min="12216" max="12223" width="9.81640625" style="10" customWidth="1"/>
    <col min="12224" max="12470" width="9.1796875" style="10"/>
    <col min="12471" max="12471" width="51.1796875" style="10" customWidth="1"/>
    <col min="12472" max="12479" width="9.81640625" style="10" customWidth="1"/>
    <col min="12480" max="12726" width="9.1796875" style="10"/>
    <col min="12727" max="12727" width="51.1796875" style="10" customWidth="1"/>
    <col min="12728" max="12735" width="9.81640625" style="10" customWidth="1"/>
    <col min="12736" max="12982" width="9.1796875" style="10"/>
    <col min="12983" max="12983" width="51.1796875" style="10" customWidth="1"/>
    <col min="12984" max="12991" width="9.81640625" style="10" customWidth="1"/>
    <col min="12992" max="13238" width="9.1796875" style="10"/>
    <col min="13239" max="13239" width="51.1796875" style="10" customWidth="1"/>
    <col min="13240" max="13247" width="9.81640625" style="10" customWidth="1"/>
    <col min="13248" max="13494" width="9.1796875" style="10"/>
    <col min="13495" max="13495" width="51.1796875" style="10" customWidth="1"/>
    <col min="13496" max="13503" width="9.81640625" style="10" customWidth="1"/>
    <col min="13504" max="13750" width="9.1796875" style="10"/>
    <col min="13751" max="13751" width="51.1796875" style="10" customWidth="1"/>
    <col min="13752" max="13759" width="9.81640625" style="10" customWidth="1"/>
    <col min="13760" max="14006" width="9.1796875" style="10"/>
    <col min="14007" max="14007" width="51.1796875" style="10" customWidth="1"/>
    <col min="14008" max="14015" width="9.81640625" style="10" customWidth="1"/>
    <col min="14016" max="14262" width="9.1796875" style="10"/>
    <col min="14263" max="14263" width="51.1796875" style="10" customWidth="1"/>
    <col min="14264" max="14271" width="9.81640625" style="10" customWidth="1"/>
    <col min="14272" max="14518" width="9.1796875" style="10"/>
    <col min="14519" max="14519" width="51.1796875" style="10" customWidth="1"/>
    <col min="14520" max="14527" width="9.81640625" style="10" customWidth="1"/>
    <col min="14528" max="14774" width="9.1796875" style="10"/>
    <col min="14775" max="14775" width="51.1796875" style="10" customWidth="1"/>
    <col min="14776" max="14783" width="9.81640625" style="10" customWidth="1"/>
    <col min="14784" max="15030" width="9.1796875" style="10"/>
    <col min="15031" max="15031" width="51.1796875" style="10" customWidth="1"/>
    <col min="15032" max="15039" width="9.81640625" style="10" customWidth="1"/>
    <col min="15040" max="15286" width="9.1796875" style="10"/>
    <col min="15287" max="15287" width="51.1796875" style="10" customWidth="1"/>
    <col min="15288" max="15295" width="9.81640625" style="10" customWidth="1"/>
    <col min="15296" max="15542" width="9.1796875" style="10"/>
    <col min="15543" max="15543" width="51.1796875" style="10" customWidth="1"/>
    <col min="15544" max="15551" width="9.81640625" style="10" customWidth="1"/>
    <col min="15552" max="15798" width="9.1796875" style="10"/>
    <col min="15799" max="15799" width="51.1796875" style="10" customWidth="1"/>
    <col min="15800" max="15807" width="9.81640625" style="10" customWidth="1"/>
    <col min="15808" max="16054" width="9.1796875" style="10"/>
    <col min="16055" max="16055" width="51.1796875" style="10" customWidth="1"/>
    <col min="16056" max="16063" width="9.81640625" style="10" customWidth="1"/>
    <col min="16064" max="16384" width="9.1796875" style="10"/>
  </cols>
  <sheetData>
    <row r="1" spans="2:9" s="1" customFormat="1" ht="17.25" customHeight="1" x14ac:dyDescent="0.3">
      <c r="B1" s="40"/>
      <c r="C1" s="41"/>
      <c r="D1" s="42"/>
      <c r="H1" s="36" t="s">
        <v>224</v>
      </c>
    </row>
    <row r="2" spans="2:9" s="1" customFormat="1" ht="28.5" customHeight="1" x14ac:dyDescent="0.3">
      <c r="B2" s="181" t="s">
        <v>225</v>
      </c>
      <c r="C2" s="181"/>
      <c r="D2" s="181"/>
      <c r="E2" s="181"/>
      <c r="F2" s="181"/>
      <c r="G2" s="181"/>
      <c r="H2" s="181"/>
    </row>
    <row r="3" spans="2:9" s="1" customFormat="1" ht="15.75" customHeight="1" x14ac:dyDescent="0.3">
      <c r="B3" s="182">
        <v>2021</v>
      </c>
      <c r="C3" s="182"/>
      <c r="D3" s="182"/>
      <c r="E3" s="182"/>
      <c r="F3" s="182"/>
      <c r="G3" s="182"/>
      <c r="H3" s="182"/>
    </row>
    <row r="4" spans="2:9" ht="15" customHeight="1" x14ac:dyDescent="0.25">
      <c r="B4" s="10" t="s">
        <v>115</v>
      </c>
      <c r="H4" s="11" t="s">
        <v>120</v>
      </c>
    </row>
    <row r="5" spans="2:9" ht="18.649999999999999" customHeight="1" x14ac:dyDescent="0.2">
      <c r="B5" s="37" t="s">
        <v>76</v>
      </c>
      <c r="C5" s="184" t="s">
        <v>0</v>
      </c>
      <c r="D5" s="183" t="s">
        <v>54</v>
      </c>
      <c r="E5" s="183" t="s">
        <v>44</v>
      </c>
      <c r="F5" s="183" t="s">
        <v>45</v>
      </c>
      <c r="G5" s="183" t="s">
        <v>55</v>
      </c>
      <c r="H5" s="183" t="s">
        <v>56</v>
      </c>
    </row>
    <row r="6" spans="2:9" ht="15" customHeight="1" x14ac:dyDescent="0.25">
      <c r="B6" s="43" t="s">
        <v>46</v>
      </c>
      <c r="C6" s="201"/>
      <c r="D6" s="185"/>
      <c r="E6" s="185"/>
      <c r="F6" s="185"/>
      <c r="G6" s="185"/>
      <c r="H6" s="185"/>
    </row>
    <row r="7" spans="2:9" s="40" customFormat="1" ht="14" customHeight="1" x14ac:dyDescent="0.25">
      <c r="B7" s="40" t="s">
        <v>0</v>
      </c>
      <c r="C7" s="71">
        <f>+'Q36'!C7*1000/'Q38'!C7</f>
        <v>353.56295278383084</v>
      </c>
      <c r="D7" s="71">
        <f>+'Q36'!D7*1000/'Q38'!D7</f>
        <v>380.60965372507911</v>
      </c>
      <c r="E7" s="71">
        <f>+'Q36'!E7*1000/'Q38'!E7</f>
        <v>362.55675138530796</v>
      </c>
      <c r="F7" s="71">
        <f>+'Q36'!F7*1000/'Q38'!F7</f>
        <v>356.24271983843994</v>
      </c>
      <c r="G7" s="71">
        <f>+'Q36'!G7*1000/'Q38'!G7</f>
        <v>364.51252308252498</v>
      </c>
      <c r="H7" s="71">
        <f>+'Q36'!H7*1000/'Q38'!H7</f>
        <v>347.12313458136344</v>
      </c>
    </row>
    <row r="8" spans="2:9" ht="14" customHeight="1" x14ac:dyDescent="0.2">
      <c r="B8" s="10" t="s">
        <v>53</v>
      </c>
      <c r="C8" s="71">
        <f>+'Q36'!C8*1000/'Q38'!C8</f>
        <v>156.26412298573803</v>
      </c>
      <c r="D8" s="34">
        <f>+'Q36'!D8*1000/'Q38'!D8</f>
        <v>247.2211538461539</v>
      </c>
      <c r="E8" s="34">
        <f>+'Q36'!E8*1000/'Q38'!E8</f>
        <v>161.82243902439015</v>
      </c>
      <c r="F8" s="34">
        <f>+'Q36'!F8*1000/'Q38'!F8</f>
        <v>245.94348508634224</v>
      </c>
      <c r="G8" s="34">
        <f>+'Q36'!G8*1000/'Q38'!G8</f>
        <v>72.558981233243969</v>
      </c>
      <c r="H8" s="34">
        <f>+'Q36'!H8*1000/'Q38'!H8</f>
        <v>54.478291814946623</v>
      </c>
    </row>
    <row r="9" spans="2:9" ht="14" customHeight="1" x14ac:dyDescent="0.2">
      <c r="B9" s="10" t="s">
        <v>47</v>
      </c>
      <c r="C9" s="71">
        <f>+'Q36'!C9*1000/'Q38'!C9</f>
        <v>446.82510013351157</v>
      </c>
      <c r="D9" s="34">
        <f>+'Q36'!D9*1000/'Q38'!D9</f>
        <v>111.2826086956522</v>
      </c>
      <c r="E9" s="34">
        <f>+'Q36'!E9*1000/'Q38'!E9</f>
        <v>143.88122605363989</v>
      </c>
      <c r="F9" s="34">
        <f>+'Q36'!F9*1000/'Q38'!F9</f>
        <v>606.36787564766826</v>
      </c>
      <c r="G9" s="34">
        <f>+'Q36'!G9*1000/'Q38'!G9</f>
        <v>387.65836298932385</v>
      </c>
      <c r="H9" s="34">
        <f>+'Q36'!H9*1000/'Q38'!H9</f>
        <v>485.745483110762</v>
      </c>
    </row>
    <row r="10" spans="2:9" ht="14" customHeight="1" x14ac:dyDescent="0.2">
      <c r="B10" s="10" t="s">
        <v>48</v>
      </c>
      <c r="C10" s="71">
        <f>+'Q36'!C10*1000/'Q38'!C10</f>
        <v>321.80298515567199</v>
      </c>
      <c r="D10" s="34">
        <f>+'Q36'!D10*1000/'Q38'!D10</f>
        <v>343.86393805309729</v>
      </c>
      <c r="E10" s="34">
        <f>+'Q36'!E10*1000/'Q38'!E10</f>
        <v>317.0493917274938</v>
      </c>
      <c r="F10" s="34">
        <f>+'Q36'!F10*1000/'Q38'!F10</f>
        <v>275.46851925224223</v>
      </c>
      <c r="G10" s="34">
        <f>+'Q36'!G10*1000/'Q38'!G10</f>
        <v>306.6311081949097</v>
      </c>
      <c r="H10" s="34">
        <f>+'Q36'!H10*1000/'Q38'!H10</f>
        <v>383.29553333870825</v>
      </c>
    </row>
    <row r="11" spans="2:9" s="98" customFormat="1" ht="14" hidden="1" customHeight="1" outlineLevel="1" x14ac:dyDescent="0.35">
      <c r="B11" s="99" t="s">
        <v>290</v>
      </c>
      <c r="C11" s="135">
        <f>+'Q36'!C11*1000/'Q38'!C11</f>
        <v>171.61279039415294</v>
      </c>
      <c r="D11" s="134">
        <f>+'Q36'!D11*1000/'Q38'!D11</f>
        <v>381.76991150442467</v>
      </c>
      <c r="E11" s="134">
        <f>+'Q36'!E11*1000/'Q38'!E11</f>
        <v>178.87317909168812</v>
      </c>
      <c r="F11" s="134">
        <f>+'Q36'!F11*1000/'Q38'!F11</f>
        <v>167.30940594059402</v>
      </c>
      <c r="G11" s="134">
        <f>+'Q36'!G11*1000/'Q38'!G11</f>
        <v>159.65608838740008</v>
      </c>
      <c r="H11" s="134">
        <f>+'Q36'!H11*1000/'Q38'!H11</f>
        <v>182.34923106871716</v>
      </c>
      <c r="I11" s="14"/>
    </row>
    <row r="12" spans="2:9" s="98" customFormat="1" ht="14" hidden="1" customHeight="1" outlineLevel="1" x14ac:dyDescent="0.35">
      <c r="B12" s="99" t="s">
        <v>291</v>
      </c>
      <c r="C12" s="135">
        <f>+'Q36'!C12*1000/'Q38'!C12</f>
        <v>371.71838074398249</v>
      </c>
      <c r="D12" s="134">
        <f>+'Q36'!D12*1000/'Q38'!D12</f>
        <v>112.0588235294118</v>
      </c>
      <c r="E12" s="134">
        <f>+'Q36'!E12*1000/'Q38'!E12</f>
        <v>154.58181818181819</v>
      </c>
      <c r="F12" s="134">
        <f>+'Q36'!F12*1000/'Q38'!F12</f>
        <v>207.05070754716982</v>
      </c>
      <c r="G12" s="134">
        <f>+'Q36'!G12*1000/'Q38'!G12</f>
        <v>232.10791366906471</v>
      </c>
      <c r="H12" s="134">
        <f>+'Q36'!H12*1000/'Q38'!H12</f>
        <v>454.5713371721049</v>
      </c>
      <c r="I12" s="14"/>
    </row>
    <row r="13" spans="2:9" s="98" customFormat="1" ht="14" hidden="1" customHeight="1" outlineLevel="1" x14ac:dyDescent="0.35">
      <c r="B13" s="99" t="s">
        <v>292</v>
      </c>
      <c r="C13" s="135">
        <f>+'Q36'!C13*1000/'Q38'!C13</f>
        <v>553.04225352112678</v>
      </c>
      <c r="D13" s="142" t="s">
        <v>100</v>
      </c>
      <c r="E13" s="142" t="s">
        <v>100</v>
      </c>
      <c r="F13" s="142" t="s">
        <v>100</v>
      </c>
      <c r="G13" s="134">
        <f>+'Q36'!G13*1000/'Q38'!G13</f>
        <v>553.04225352112678</v>
      </c>
      <c r="H13" s="142" t="s">
        <v>100</v>
      </c>
      <c r="I13" s="14"/>
    </row>
    <row r="14" spans="2:9" s="98" customFormat="1" ht="14" hidden="1" customHeight="1" outlineLevel="1" x14ac:dyDescent="0.35">
      <c r="B14" s="99" t="s">
        <v>293</v>
      </c>
      <c r="C14" s="135">
        <f>+'Q36'!C14*1000/'Q38'!C14</f>
        <v>328.45450874831772</v>
      </c>
      <c r="D14" s="134">
        <f>+'Q36'!D14*1000/'Q38'!D14</f>
        <v>252.40425531914889</v>
      </c>
      <c r="E14" s="134">
        <f>+'Q36'!E14*1000/'Q38'!E14</f>
        <v>264.6370510396975</v>
      </c>
      <c r="F14" s="134">
        <f>+'Q36'!F14*1000/'Q38'!F14</f>
        <v>379.09595119245694</v>
      </c>
      <c r="G14" s="134">
        <f>+'Q36'!G14*1000/'Q38'!G14</f>
        <v>518.99686192468619</v>
      </c>
      <c r="H14" s="134">
        <f>+'Q36'!H14*1000/'Q38'!H14</f>
        <v>185.59336823734728</v>
      </c>
      <c r="I14" s="14"/>
    </row>
    <row r="15" spans="2:9" s="98" customFormat="1" ht="14" hidden="1" customHeight="1" outlineLevel="1" x14ac:dyDescent="0.35">
      <c r="B15" s="99" t="s">
        <v>294</v>
      </c>
      <c r="C15" s="135">
        <f>+'Q36'!C15*1000/'Q38'!C15</f>
        <v>182.22314578005123</v>
      </c>
      <c r="D15" s="134">
        <f>+'Q36'!D15*1000/'Q38'!D15</f>
        <v>87.692307692307651</v>
      </c>
      <c r="E15" s="134">
        <f>+'Q36'!E15*1000/'Q38'!E15</f>
        <v>211.61891117478518</v>
      </c>
      <c r="F15" s="134">
        <f>+'Q36'!F15*1000/'Q38'!F15</f>
        <v>214.05831775700943</v>
      </c>
      <c r="G15" s="134">
        <f>+'Q36'!G15*1000/'Q38'!G15</f>
        <v>391.70324189526184</v>
      </c>
      <c r="H15" s="134">
        <f>+'Q36'!H15*1000/'Q38'!H15</f>
        <v>40.125199362041464</v>
      </c>
      <c r="I15" s="14"/>
    </row>
    <row r="16" spans="2:9" s="98" customFormat="1" ht="14" hidden="1" customHeight="1" outlineLevel="1" x14ac:dyDescent="0.35">
      <c r="B16" s="99" t="s">
        <v>295</v>
      </c>
      <c r="C16" s="135">
        <f>+'Q36'!C16*1000/'Q38'!C16</f>
        <v>199.68350785340311</v>
      </c>
      <c r="D16" s="134">
        <f>+'Q36'!D16*1000/'Q38'!D16</f>
        <v>226.90909090909091</v>
      </c>
      <c r="E16" s="134">
        <f>+'Q36'!E16*1000/'Q38'!E16</f>
        <v>429.5248226950356</v>
      </c>
      <c r="F16" s="134">
        <f>+'Q36'!F16*1000/'Q38'!F16</f>
        <v>122.10821917808227</v>
      </c>
      <c r="G16" s="134">
        <f>+'Q36'!G16*1000/'Q38'!G16</f>
        <v>233.99416909620987</v>
      </c>
      <c r="H16" s="134">
        <f>+'Q36'!H16*1000/'Q38'!H16</f>
        <v>220.78364269141531</v>
      </c>
      <c r="I16" s="14"/>
    </row>
    <row r="17" spans="2:9" s="98" customFormat="1" ht="14" hidden="1" customHeight="1" outlineLevel="1" x14ac:dyDescent="0.35">
      <c r="B17" s="99" t="s">
        <v>296</v>
      </c>
      <c r="C17" s="135">
        <f>+'Q36'!C17*1000/'Q38'!C17</f>
        <v>214.95040627626807</v>
      </c>
      <c r="D17" s="134">
        <f>+'Q36'!D17*1000/'Q38'!D17</f>
        <v>176.64705882352945</v>
      </c>
      <c r="E17" s="134">
        <f>+'Q36'!E17*1000/'Q38'!E17</f>
        <v>149.78053830227734</v>
      </c>
      <c r="F17" s="134">
        <f>+'Q36'!F17*1000/'Q38'!F17</f>
        <v>184.13416230366491</v>
      </c>
      <c r="G17" s="134">
        <f>+'Q36'!G17*1000/'Q38'!G17</f>
        <v>296.9636767976279</v>
      </c>
      <c r="H17" s="134">
        <f>+'Q36'!H17*1000/'Q38'!H17</f>
        <v>39.125714285714288</v>
      </c>
      <c r="I17" s="14"/>
    </row>
    <row r="18" spans="2:9" s="98" customFormat="1" ht="14" hidden="1" customHeight="1" outlineLevel="1" x14ac:dyDescent="0.35">
      <c r="B18" s="99" t="s">
        <v>297</v>
      </c>
      <c r="C18" s="135">
        <f>+'Q36'!C18*1000/'Q38'!C18</f>
        <v>490.40867003367032</v>
      </c>
      <c r="D18" s="134">
        <f>+'Q36'!D18*1000/'Q38'!D18</f>
        <v>217.75</v>
      </c>
      <c r="E18" s="134">
        <f>+'Q36'!E18*1000/'Q38'!E18</f>
        <v>287.90404040404036</v>
      </c>
      <c r="F18" s="134">
        <f>+'Q36'!F18*1000/'Q38'!F18</f>
        <v>314.6753524134985</v>
      </c>
      <c r="G18" s="134">
        <f>+'Q36'!G18*1000/'Q38'!G18</f>
        <v>901.79015918958032</v>
      </c>
      <c r="H18" s="134">
        <f>+'Q36'!H18*1000/'Q38'!H18</f>
        <v>350.20193470374846</v>
      </c>
      <c r="I18" s="14"/>
    </row>
    <row r="19" spans="2:9" s="98" customFormat="1" ht="14" hidden="1" customHeight="1" outlineLevel="1" x14ac:dyDescent="0.35">
      <c r="B19" s="99" t="s">
        <v>298</v>
      </c>
      <c r="C19" s="135">
        <f>+'Q36'!C19*1000/'Q38'!C19</f>
        <v>550.69945652173908</v>
      </c>
      <c r="D19" s="134">
        <f>+'Q36'!D19*1000/'Q38'!D19</f>
        <v>353.625</v>
      </c>
      <c r="E19" s="134">
        <f>+'Q36'!E19*1000/'Q38'!E19</f>
        <v>175.65781710914459</v>
      </c>
      <c r="F19" s="134">
        <f>+'Q36'!F19*1000/'Q38'!F19</f>
        <v>165.66814159292036</v>
      </c>
      <c r="G19" s="134">
        <f>+'Q36'!G19*1000/'Q38'!G19</f>
        <v>85.97115384615384</v>
      </c>
      <c r="H19" s="134">
        <f>+'Q36'!H19*1000/'Q38'!H19</f>
        <v>1195.2823871906842</v>
      </c>
      <c r="I19" s="14"/>
    </row>
    <row r="20" spans="2:9" s="98" customFormat="1" ht="14" hidden="1" customHeight="1" outlineLevel="1" x14ac:dyDescent="0.35">
      <c r="B20" s="99" t="s">
        <v>299</v>
      </c>
      <c r="C20" s="135">
        <f>+'Q36'!C20*1000/'Q38'!C20</f>
        <v>1237.3250807319698</v>
      </c>
      <c r="D20" s="142" t="s">
        <v>100</v>
      </c>
      <c r="E20" s="134">
        <f>+'Q36'!E20*1000/'Q38'!E20</f>
        <v>508.41666666666669</v>
      </c>
      <c r="F20" s="142" t="s">
        <v>100</v>
      </c>
      <c r="G20" s="142" t="s">
        <v>100</v>
      </c>
      <c r="H20" s="134">
        <f>+'Q36'!H20*1000/'Q38'!H20</f>
        <v>1246.8636859323883</v>
      </c>
      <c r="I20" s="14"/>
    </row>
    <row r="21" spans="2:9" s="98" customFormat="1" ht="14" hidden="1" customHeight="1" outlineLevel="1" x14ac:dyDescent="0.35">
      <c r="B21" s="99" t="s">
        <v>300</v>
      </c>
      <c r="C21" s="135">
        <f>+'Q36'!C21*1000/'Q38'!C21</f>
        <v>390.8008440514468</v>
      </c>
      <c r="D21" s="134">
        <f>+'Q36'!D21*1000/'Q38'!D21</f>
        <v>359.21428571428578</v>
      </c>
      <c r="E21" s="134">
        <f>+'Q36'!E21*1000/'Q38'!E21</f>
        <v>479.53316645807251</v>
      </c>
      <c r="F21" s="134">
        <f>+'Q36'!F21*1000/'Q38'!F21</f>
        <v>425.82912154031288</v>
      </c>
      <c r="G21" s="134">
        <f>+'Q36'!G21*1000/'Q38'!G21</f>
        <v>244.33366434955312</v>
      </c>
      <c r="H21" s="134">
        <f>+'Q36'!H21*1000/'Q38'!H21</f>
        <v>376.37037037037032</v>
      </c>
      <c r="I21" s="14"/>
    </row>
    <row r="22" spans="2:9" s="98" customFormat="1" ht="14" hidden="1" customHeight="1" outlineLevel="1" x14ac:dyDescent="0.35">
      <c r="B22" s="99" t="s">
        <v>301</v>
      </c>
      <c r="C22" s="135">
        <f>+'Q36'!C22*1000/'Q38'!C22</f>
        <v>491.95224849327747</v>
      </c>
      <c r="D22" s="134">
        <f>+'Q36'!D22*1000/'Q38'!D22</f>
        <v>1127.5833333333333</v>
      </c>
      <c r="E22" s="134">
        <f>+'Q36'!E22*1000/'Q38'!E22</f>
        <v>838.40641711229944</v>
      </c>
      <c r="F22" s="134">
        <f>+'Q36'!F22*1000/'Q38'!F22</f>
        <v>571.31430219146489</v>
      </c>
      <c r="G22" s="134">
        <f>+'Q36'!G22*1000/'Q38'!G22</f>
        <v>650.83157240522087</v>
      </c>
      <c r="H22" s="134">
        <f>+'Q36'!H22*1000/'Q38'!H22</f>
        <v>332.96790713554117</v>
      </c>
      <c r="I22" s="14"/>
    </row>
    <row r="23" spans="2:9" s="98" customFormat="1" ht="14" hidden="1" customHeight="1" outlineLevel="1" x14ac:dyDescent="0.35">
      <c r="B23" s="99" t="s">
        <v>302</v>
      </c>
      <c r="C23" s="135">
        <f>+'Q36'!C23*1000/'Q38'!C23</f>
        <v>400.20456627978007</v>
      </c>
      <c r="D23" s="134">
        <f>+'Q36'!D23*1000/'Q38'!D23</f>
        <v>353.76595744680844</v>
      </c>
      <c r="E23" s="134">
        <f>+'Q36'!E23*1000/'Q38'!E23</f>
        <v>179.75910693301995</v>
      </c>
      <c r="F23" s="134">
        <f>+'Q36'!F23*1000/'Q38'!F23</f>
        <v>246.68971528181285</v>
      </c>
      <c r="G23" s="134">
        <f>+'Q36'!G23*1000/'Q38'!G23</f>
        <v>232.73002754820936</v>
      </c>
      <c r="H23" s="134">
        <f>+'Q36'!H23*1000/'Q38'!H23</f>
        <v>806.12765392781318</v>
      </c>
      <c r="I23" s="14"/>
    </row>
    <row r="24" spans="2:9" s="98" customFormat="1" ht="14" hidden="1" customHeight="1" outlineLevel="1" x14ac:dyDescent="0.35">
      <c r="B24" s="99" t="s">
        <v>303</v>
      </c>
      <c r="C24" s="135">
        <f>+'Q36'!C24*1000/'Q38'!C24</f>
        <v>312.72223618090482</v>
      </c>
      <c r="D24" s="134">
        <f>+'Q36'!D24*1000/'Q38'!D24</f>
        <v>282.99999999999994</v>
      </c>
      <c r="E24" s="134">
        <f>+'Q36'!E24*1000/'Q38'!E24</f>
        <v>216.70366132723129</v>
      </c>
      <c r="F24" s="134">
        <f>+'Q36'!F24*1000/'Q38'!F24</f>
        <v>293.84767836919593</v>
      </c>
      <c r="G24" s="134">
        <f>+'Q36'!G24*1000/'Q38'!G24</f>
        <v>246.66295264623955</v>
      </c>
      <c r="H24" s="134">
        <f>+'Q36'!H24*1000/'Q38'!H24</f>
        <v>528.58590308370049</v>
      </c>
      <c r="I24" s="14"/>
    </row>
    <row r="25" spans="2:9" s="98" customFormat="1" ht="14" hidden="1" customHeight="1" outlineLevel="1" x14ac:dyDescent="0.35">
      <c r="B25" s="99" t="s">
        <v>304</v>
      </c>
      <c r="C25" s="135">
        <f>+'Q36'!C25*1000/'Q38'!C25</f>
        <v>279.83745853534077</v>
      </c>
      <c r="D25" s="134">
        <f>+'Q36'!D25*1000/'Q38'!D25</f>
        <v>725.66666666666686</v>
      </c>
      <c r="E25" s="134">
        <f>+'Q36'!E25*1000/'Q38'!E25</f>
        <v>445.32258064516134</v>
      </c>
      <c r="F25" s="134">
        <f>+'Q36'!F25*1000/'Q38'!F25</f>
        <v>308.70114345114354</v>
      </c>
      <c r="G25" s="134">
        <f>+'Q36'!G25*1000/'Q38'!G25</f>
        <v>247.45090180360722</v>
      </c>
      <c r="H25" s="134">
        <f>+'Q36'!H25*1000/'Q38'!H25</f>
        <v>55.294117647058826</v>
      </c>
      <c r="I25" s="14"/>
    </row>
    <row r="26" spans="2:9" s="98" customFormat="1" ht="14" hidden="1" customHeight="1" outlineLevel="1" x14ac:dyDescent="0.35">
      <c r="B26" s="99" t="s">
        <v>305</v>
      </c>
      <c r="C26" s="135">
        <f>+'Q36'!C26*1000/'Q38'!C26</f>
        <v>310.84849356439179</v>
      </c>
      <c r="D26" s="134">
        <f>+'Q36'!D26*1000/'Q38'!D26</f>
        <v>311.88209606986879</v>
      </c>
      <c r="E26" s="134">
        <f>+'Q36'!E26*1000/'Q38'!E26</f>
        <v>410.46114742193129</v>
      </c>
      <c r="F26" s="134">
        <f>+'Q36'!F26*1000/'Q38'!F26</f>
        <v>216.26112004287253</v>
      </c>
      <c r="G26" s="134">
        <f>+'Q36'!G26*1000/'Q38'!G26</f>
        <v>365.71984216459975</v>
      </c>
      <c r="H26" s="134">
        <f>+'Q36'!H26*1000/'Q38'!H26</f>
        <v>509.00296559905098</v>
      </c>
      <c r="I26" s="14"/>
    </row>
    <row r="27" spans="2:9" s="98" customFormat="1" ht="14" hidden="1" customHeight="1" outlineLevel="1" x14ac:dyDescent="0.35">
      <c r="B27" s="99" t="s">
        <v>306</v>
      </c>
      <c r="C27" s="135">
        <f>+'Q36'!C27*1000/'Q38'!C27</f>
        <v>249.21214970848217</v>
      </c>
      <c r="D27" s="134">
        <f>+'Q36'!D27*1000/'Q38'!D27</f>
        <v>1060.3333333333333</v>
      </c>
      <c r="E27" s="134">
        <f>+'Q36'!E27*1000/'Q38'!E27</f>
        <v>272.47656250000006</v>
      </c>
      <c r="F27" s="134">
        <f>+'Q36'!F27*1000/'Q38'!F27</f>
        <v>467.7855329949237</v>
      </c>
      <c r="G27" s="134">
        <f>+'Q36'!G27*1000/'Q38'!G27</f>
        <v>204.24358974358975</v>
      </c>
      <c r="H27" s="134">
        <f>+'Q36'!H27*1000/'Q38'!H27</f>
        <v>207.01239669421489</v>
      </c>
      <c r="I27" s="14"/>
    </row>
    <row r="28" spans="2:9" s="98" customFormat="1" ht="14" hidden="1" customHeight="1" outlineLevel="1" x14ac:dyDescent="0.35">
      <c r="B28" s="99" t="s">
        <v>307</v>
      </c>
      <c r="C28" s="135">
        <f>+'Q36'!C28*1000/'Q38'!C28</f>
        <v>410.77164350376154</v>
      </c>
      <c r="D28" s="134">
        <f>+'Q36'!D28*1000/'Q38'!D28</f>
        <v>244.83333333333329</v>
      </c>
      <c r="E28" s="134">
        <f>+'Q36'!E28*1000/'Q38'!E28</f>
        <v>311.12078651685391</v>
      </c>
      <c r="F28" s="134">
        <f>+'Q36'!F28*1000/'Q38'!F28</f>
        <v>379.25201465201468</v>
      </c>
      <c r="G28" s="134">
        <f>+'Q36'!G28*1000/'Q38'!G28</f>
        <v>342.81939501779357</v>
      </c>
      <c r="H28" s="134">
        <f>+'Q36'!H28*1000/'Q38'!H28</f>
        <v>471.16727084412213</v>
      </c>
      <c r="I28" s="14"/>
    </row>
    <row r="29" spans="2:9" s="98" customFormat="1" ht="14" hidden="1" customHeight="1" outlineLevel="1" x14ac:dyDescent="0.35">
      <c r="B29" s="99" t="s">
        <v>308</v>
      </c>
      <c r="C29" s="135">
        <f>+'Q36'!C29*1000/'Q38'!C29</f>
        <v>376.93380236648528</v>
      </c>
      <c r="D29" s="134">
        <f>+'Q36'!D29*1000/'Q38'!D29</f>
        <v>137.87234042553189</v>
      </c>
      <c r="E29" s="134">
        <f>+'Q36'!E29*1000/'Q38'!E29</f>
        <v>351.75595913734412</v>
      </c>
      <c r="F29" s="134">
        <f>+'Q36'!F29*1000/'Q38'!F29</f>
        <v>295.4042320321052</v>
      </c>
      <c r="G29" s="134">
        <f>+'Q36'!G29*1000/'Q38'!G29</f>
        <v>369.47493403693932</v>
      </c>
      <c r="H29" s="134">
        <f>+'Q36'!H29*1000/'Q38'!H29</f>
        <v>520.63601532567054</v>
      </c>
      <c r="I29" s="14"/>
    </row>
    <row r="30" spans="2:9" s="98" customFormat="1" ht="14" hidden="1" customHeight="1" outlineLevel="1" x14ac:dyDescent="0.35">
      <c r="B30" s="99" t="s">
        <v>309</v>
      </c>
      <c r="C30" s="135">
        <f>+'Q36'!C30*1000/'Q38'!C30</f>
        <v>335.10498509888924</v>
      </c>
      <c r="D30" s="134">
        <f>+'Q36'!D30*1000/'Q38'!D30</f>
        <v>275.94736842105266</v>
      </c>
      <c r="E30" s="134">
        <f>+'Q36'!E30*1000/'Q38'!E30</f>
        <v>232.47302904564319</v>
      </c>
      <c r="F30" s="134">
        <f>+'Q36'!F30*1000/'Q38'!F30</f>
        <v>272.88487738419616</v>
      </c>
      <c r="G30" s="134">
        <f>+'Q36'!G30*1000/'Q38'!G30</f>
        <v>154.52528256989888</v>
      </c>
      <c r="H30" s="134">
        <f>+'Q36'!H30*1000/'Q38'!H30</f>
        <v>434.50121862052157</v>
      </c>
      <c r="I30" s="14"/>
    </row>
    <row r="31" spans="2:9" s="98" customFormat="1" ht="14" hidden="1" customHeight="1" outlineLevel="1" x14ac:dyDescent="0.35">
      <c r="B31" s="99" t="s">
        <v>310</v>
      </c>
      <c r="C31" s="135">
        <f>+'Q36'!C31*1000/'Q38'!C31</f>
        <v>456.60766246362749</v>
      </c>
      <c r="D31" s="134">
        <f>+'Q36'!D31*1000/'Q38'!D31</f>
        <v>844.83333333333337</v>
      </c>
      <c r="E31" s="134">
        <f>+'Q36'!E31*1000/'Q38'!E31</f>
        <v>95.744186046511629</v>
      </c>
      <c r="F31" s="134">
        <f>+'Q36'!F31*1000/'Q38'!F31</f>
        <v>962.83506493506479</v>
      </c>
      <c r="G31" s="134">
        <f>+'Q36'!G31*1000/'Q38'!G31</f>
        <v>203.12291933418695</v>
      </c>
      <c r="H31" s="134">
        <f>+'Q36'!H31*1000/'Q38'!H31</f>
        <v>59.754385964912281</v>
      </c>
      <c r="I31" s="14"/>
    </row>
    <row r="32" spans="2:9" s="98" customFormat="1" ht="14" hidden="1" customHeight="1" outlineLevel="1" x14ac:dyDescent="0.35">
      <c r="B32" s="99" t="s">
        <v>311</v>
      </c>
      <c r="C32" s="135">
        <f>+'Q36'!C32*1000/'Q38'!C32</f>
        <v>89.107587502936411</v>
      </c>
      <c r="D32" s="134">
        <f>+'Q36'!D32*1000/'Q38'!D32</f>
        <v>138.2592592592593</v>
      </c>
      <c r="E32" s="134">
        <f>+'Q36'!E32*1000/'Q38'!E32</f>
        <v>252.31596091205208</v>
      </c>
      <c r="F32" s="134">
        <f>+'Q36'!F32*1000/'Q38'!F32</f>
        <v>199.3653618030842</v>
      </c>
      <c r="G32" s="134">
        <f>+'Q36'!G32*1000/'Q38'!G32</f>
        <v>48.165775401069517</v>
      </c>
      <c r="H32" s="134">
        <f>+'Q36'!H32*1000/'Q38'!H32</f>
        <v>41.847563083304529</v>
      </c>
      <c r="I32" s="14"/>
    </row>
    <row r="33" spans="2:9" s="98" customFormat="1" ht="14" hidden="1" customHeight="1" outlineLevel="1" x14ac:dyDescent="0.35">
      <c r="B33" s="99" t="s">
        <v>312</v>
      </c>
      <c r="C33" s="135">
        <f>+'Q36'!C33*1000/'Q38'!C33</f>
        <v>278.24515393386531</v>
      </c>
      <c r="D33" s="134">
        <f>+'Q36'!D33*1000/'Q38'!D33</f>
        <v>172.90322580645162</v>
      </c>
      <c r="E33" s="134">
        <f>+'Q36'!E33*1000/'Q38'!E33</f>
        <v>227.5257731958763</v>
      </c>
      <c r="F33" s="134">
        <f>+'Q36'!F33*1000/'Q38'!F33</f>
        <v>165.41759465478842</v>
      </c>
      <c r="G33" s="134">
        <f>+'Q36'!G33*1000/'Q38'!G33</f>
        <v>199.86986301369862</v>
      </c>
      <c r="H33" s="134">
        <f>+'Q36'!H33*1000/'Q38'!H33</f>
        <v>537.76494845360821</v>
      </c>
      <c r="I33" s="14"/>
    </row>
    <row r="34" spans="2:9" s="98" customFormat="1" ht="14" hidden="1" customHeight="1" outlineLevel="1" x14ac:dyDescent="0.35">
      <c r="B34" s="99" t="s">
        <v>313</v>
      </c>
      <c r="C34" s="135">
        <f>+'Q36'!C34*1000/'Q38'!C34</f>
        <v>261.42877173303424</v>
      </c>
      <c r="D34" s="134">
        <f>+'Q36'!D34*1000/'Q38'!D34</f>
        <v>612.34090909090912</v>
      </c>
      <c r="E34" s="134">
        <f>+'Q36'!E34*1000/'Q38'!E34</f>
        <v>568.84999999999968</v>
      </c>
      <c r="F34" s="134">
        <f>+'Q36'!F34*1000/'Q38'!F34</f>
        <v>259.21912350597609</v>
      </c>
      <c r="G34" s="134">
        <f>+'Q36'!G34*1000/'Q38'!G34</f>
        <v>212.71080669710807</v>
      </c>
      <c r="H34" s="134">
        <f>+'Q36'!H34*1000/'Q38'!H34</f>
        <v>103.42982456140351</v>
      </c>
      <c r="I34" s="14"/>
    </row>
    <row r="35" spans="2:9" s="1" customFormat="1" ht="14" customHeight="1" collapsed="1" x14ac:dyDescent="0.3">
      <c r="B35" s="100" t="s">
        <v>57</v>
      </c>
      <c r="C35" s="71">
        <f>+'Q36'!C35*1000/'Q38'!C35</f>
        <v>1413.5094227335846</v>
      </c>
      <c r="D35" s="34">
        <f>+'Q36'!D35*1000/'Q38'!D35</f>
        <v>468.67032967032969</v>
      </c>
      <c r="E35" s="34">
        <f>+'Q36'!E35*1000/'Q38'!E35</f>
        <v>527.19063545150505</v>
      </c>
      <c r="F35" s="34">
        <f>+'Q36'!F35*1000/'Q38'!F35</f>
        <v>1253.7741407528642</v>
      </c>
      <c r="G35" s="160" t="s">
        <v>100</v>
      </c>
      <c r="H35" s="34">
        <f>+'Q36'!H35*1000/'Q38'!H35</f>
        <v>1524.5460396039605</v>
      </c>
    </row>
    <row r="36" spans="2:9" s="1" customFormat="1" ht="14" customHeight="1" x14ac:dyDescent="0.3">
      <c r="B36" s="100" t="s">
        <v>58</v>
      </c>
      <c r="C36" s="71">
        <f>+'Q36'!C36*1000/'Q38'!C36</f>
        <v>209.8473288612301</v>
      </c>
      <c r="D36" s="34">
        <f>+'Q36'!D36*1000/'Q38'!D36</f>
        <v>161.2295081967213</v>
      </c>
      <c r="E36" s="34">
        <f>+'Q36'!E36*1000/'Q38'!E36</f>
        <v>319.67671517671528</v>
      </c>
      <c r="F36" s="34">
        <f>+'Q36'!F36*1000/'Q38'!F36</f>
        <v>223.55102485826416</v>
      </c>
      <c r="G36" s="34">
        <f>+'Q36'!G36*1000/'Q38'!G36</f>
        <v>200.35654685494222</v>
      </c>
      <c r="H36" s="34">
        <f>+'Q36'!H36*1000/'Q38'!H36</f>
        <v>172.57702850877192</v>
      </c>
    </row>
    <row r="37" spans="2:9" s="1" customFormat="1" ht="14" customHeight="1" x14ac:dyDescent="0.3">
      <c r="B37" s="102" t="s">
        <v>49</v>
      </c>
      <c r="C37" s="71">
        <f>+'Q36'!C37*1000/'Q38'!C37</f>
        <v>311.85497411805585</v>
      </c>
      <c r="D37" s="34">
        <f>+'Q36'!D37*1000/'Q38'!D37</f>
        <v>284.83417085427124</v>
      </c>
      <c r="E37" s="34">
        <f>+'Q36'!E37*1000/'Q38'!E37</f>
        <v>264.74187805963498</v>
      </c>
      <c r="F37" s="34">
        <f>+'Q36'!F37*1000/'Q38'!F37</f>
        <v>381.21382478398817</v>
      </c>
      <c r="G37" s="34">
        <f>+'Q36'!G37*1000/'Q38'!G37</f>
        <v>413.84281650071131</v>
      </c>
      <c r="H37" s="34">
        <f>+'Q36'!H37*1000/'Q38'!H37</f>
        <v>120.26947902259107</v>
      </c>
    </row>
    <row r="38" spans="2:9" s="1" customFormat="1" ht="21" x14ac:dyDescent="0.3">
      <c r="B38" s="100" t="s">
        <v>50</v>
      </c>
      <c r="C38" s="71">
        <f>+'Q36'!C38*1000/'Q38'!C38</f>
        <v>309.11427970614267</v>
      </c>
      <c r="D38" s="34">
        <f>+'Q36'!D38*1000/'Q38'!D38</f>
        <v>331.62352941176437</v>
      </c>
      <c r="E38" s="34">
        <f>+'Q36'!E38*1000/'Q38'!E38</f>
        <v>379.02796457820131</v>
      </c>
      <c r="F38" s="34">
        <f>+'Q36'!F38*1000/'Q38'!F38</f>
        <v>362.44795247188625</v>
      </c>
      <c r="G38" s="34">
        <f>+'Q36'!G38*1000/'Q38'!G38</f>
        <v>350.93776307877329</v>
      </c>
      <c r="H38" s="34">
        <f>+'Q36'!H38*1000/'Q38'!H38</f>
        <v>282.42455157966822</v>
      </c>
    </row>
    <row r="39" spans="2:9" s="1" customFormat="1" ht="14" hidden="1" customHeight="1" outlineLevel="1" x14ac:dyDescent="0.3">
      <c r="B39" s="99" t="s">
        <v>314</v>
      </c>
      <c r="C39" s="135">
        <f>+'Q36'!C39*1000/'Q38'!C39</f>
        <v>466.66546341463408</v>
      </c>
      <c r="D39" s="134">
        <f>+'Q36'!D39*1000/'Q38'!D39</f>
        <v>328.57279236276878</v>
      </c>
      <c r="E39" s="134">
        <f>+'Q36'!E39*1000/'Q38'!E39</f>
        <v>432.94409678765112</v>
      </c>
      <c r="F39" s="134">
        <f>+'Q36'!F39*1000/'Q38'!F39</f>
        <v>490.84237726098161</v>
      </c>
      <c r="G39" s="134">
        <f>+'Q36'!G39*1000/'Q38'!G39</f>
        <v>429.61140167364022</v>
      </c>
      <c r="H39" s="134">
        <f>+'Q36'!H39*1000/'Q38'!H39</f>
        <v>577.44077448747157</v>
      </c>
    </row>
    <row r="40" spans="2:9" s="1" customFormat="1" ht="14" hidden="1" customHeight="1" outlineLevel="1" x14ac:dyDescent="0.3">
      <c r="B40" s="99" t="s">
        <v>315</v>
      </c>
      <c r="C40" s="135">
        <f>+'Q36'!C40*1000/'Q38'!C40</f>
        <v>381.586182067545</v>
      </c>
      <c r="D40" s="134">
        <f>+'Q36'!D40*1000/'Q38'!D40</f>
        <v>388.26919242273192</v>
      </c>
      <c r="E40" s="134">
        <f>+'Q36'!E40*1000/'Q38'!E40</f>
        <v>408.78148688046679</v>
      </c>
      <c r="F40" s="134">
        <f>+'Q36'!F40*1000/'Q38'!F40</f>
        <v>392.48252435131377</v>
      </c>
      <c r="G40" s="134">
        <f>+'Q36'!G40*1000/'Q38'!G40</f>
        <v>434.80306193458597</v>
      </c>
      <c r="H40" s="134">
        <f>+'Q36'!H40*1000/'Q38'!H40</f>
        <v>304.41201094831752</v>
      </c>
    </row>
    <row r="41" spans="2:9" s="1" customFormat="1" ht="14" hidden="1" customHeight="1" outlineLevel="1" x14ac:dyDescent="0.3">
      <c r="B41" s="99" t="s">
        <v>316</v>
      </c>
      <c r="C41" s="135">
        <f>+'Q36'!C41*1000/'Q38'!C41</f>
        <v>274.59201511055051</v>
      </c>
      <c r="D41" s="134">
        <f>+'Q36'!D41*1000/'Q38'!D41</f>
        <v>293.79155313351418</v>
      </c>
      <c r="E41" s="134">
        <f>+'Q36'!E41*1000/'Q38'!E41</f>
        <v>321.17545990975418</v>
      </c>
      <c r="F41" s="134">
        <f>+'Q36'!F41*1000/'Q38'!F41</f>
        <v>218.77312052505974</v>
      </c>
      <c r="G41" s="134">
        <f>+'Q36'!G41*1000/'Q38'!G41</f>
        <v>141.15594855305466</v>
      </c>
      <c r="H41" s="134">
        <f>+'Q36'!H41*1000/'Q38'!H41</f>
        <v>278.13419157520275</v>
      </c>
    </row>
    <row r="42" spans="2:9" ht="14" customHeight="1" collapsed="1" x14ac:dyDescent="0.2">
      <c r="B42" s="10" t="s">
        <v>51</v>
      </c>
      <c r="C42" s="71">
        <f>+'Q36'!C42*1000/'Q38'!C42</f>
        <v>274.35954519396176</v>
      </c>
      <c r="D42" s="34">
        <f>+'Q36'!D42*1000/'Q38'!D42</f>
        <v>270.31203931203936</v>
      </c>
      <c r="E42" s="34">
        <f>+'Q36'!E42*1000/'Q38'!E42</f>
        <v>303.46275543836492</v>
      </c>
      <c r="F42" s="34">
        <f>+'Q36'!F42*1000/'Q38'!F42</f>
        <v>287.89047991945404</v>
      </c>
      <c r="G42" s="34">
        <f>+'Q36'!G42*1000/'Q38'!G42</f>
        <v>407.76154036040481</v>
      </c>
      <c r="H42" s="34">
        <f>+'Q36'!H42*1000/'Q38'!H42</f>
        <v>253.52285578985476</v>
      </c>
    </row>
    <row r="43" spans="2:9" ht="14" customHeight="1" x14ac:dyDescent="0.2">
      <c r="B43" s="10" t="s">
        <v>52</v>
      </c>
      <c r="C43" s="71">
        <f>+'Q36'!C43*1000/'Q38'!C43</f>
        <v>331.77157122130075</v>
      </c>
      <c r="D43" s="34">
        <f>+'Q36'!D43*1000/'Q38'!D43</f>
        <v>335.86749482401615</v>
      </c>
      <c r="E43" s="34">
        <f>+'Q36'!E43*1000/'Q38'!E43</f>
        <v>225.90606653620364</v>
      </c>
      <c r="F43" s="34">
        <f>+'Q36'!F43*1000/'Q38'!F43</f>
        <v>242.28379230607521</v>
      </c>
      <c r="G43" s="34">
        <f>+'Q36'!G43*1000/'Q38'!G43</f>
        <v>214.76018654884635</v>
      </c>
      <c r="H43" s="34">
        <f>+'Q36'!H43*1000/'Q38'!H43</f>
        <v>424.25322954620742</v>
      </c>
    </row>
    <row r="44" spans="2:9" ht="14" customHeight="1" x14ac:dyDescent="0.2">
      <c r="B44" s="10" t="s">
        <v>61</v>
      </c>
      <c r="C44" s="71">
        <f>+'Q36'!C44*1000/'Q38'!C44</f>
        <v>753.36338112904798</v>
      </c>
      <c r="D44" s="34">
        <f>+'Q36'!D44*1000/'Q38'!D44</f>
        <v>608.52199413489791</v>
      </c>
      <c r="E44" s="34">
        <f>+'Q36'!E44*1000/'Q38'!E44</f>
        <v>556.96125654450339</v>
      </c>
      <c r="F44" s="34">
        <f>+'Q36'!F44*1000/'Q38'!F44</f>
        <v>885.7948040510787</v>
      </c>
      <c r="G44" s="34">
        <f>+'Q36'!G44*1000/'Q38'!G44</f>
        <v>668.06555236354143</v>
      </c>
      <c r="H44" s="34">
        <f>+'Q36'!H44*1000/'Q38'!H44</f>
        <v>744.48690238458801</v>
      </c>
    </row>
    <row r="45" spans="2:9" ht="14" customHeight="1" x14ac:dyDescent="0.2">
      <c r="B45" s="10" t="s">
        <v>60</v>
      </c>
      <c r="C45" s="71">
        <f>+'Q36'!C45*1000/'Q38'!C45</f>
        <v>571.68628592215236</v>
      </c>
      <c r="D45" s="34">
        <f>+'Q36'!D45*1000/'Q38'!D45</f>
        <v>569.50853242320818</v>
      </c>
      <c r="E45" s="34">
        <f>+'Q36'!E45*1000/'Q38'!E45</f>
        <v>806.34929577464834</v>
      </c>
      <c r="F45" s="34">
        <f>+'Q36'!F45*1000/'Q38'!F45</f>
        <v>863.77830491088616</v>
      </c>
      <c r="G45" s="34">
        <f>+'Q36'!G45*1000/'Q38'!G45</f>
        <v>568.91076294277923</v>
      </c>
      <c r="H45" s="34">
        <f>+'Q36'!H45*1000/'Q38'!H45</f>
        <v>464.41542733949649</v>
      </c>
    </row>
    <row r="46" spans="2:9" ht="14" customHeight="1" x14ac:dyDescent="0.2">
      <c r="B46" s="10" t="s">
        <v>59</v>
      </c>
      <c r="C46" s="71">
        <f>+'Q36'!C46*1000/'Q38'!C46</f>
        <v>464.97302001740644</v>
      </c>
      <c r="D46" s="34">
        <f>+'Q36'!D46*1000/'Q38'!D46</f>
        <v>436.3525641025642</v>
      </c>
      <c r="E46" s="34">
        <f>+'Q36'!E46*1000/'Q38'!E46</f>
        <v>568.19359534206706</v>
      </c>
      <c r="F46" s="34">
        <f>+'Q36'!F46*1000/'Q38'!F46</f>
        <v>371.62281722933642</v>
      </c>
      <c r="G46" s="34">
        <f>+'Q36'!G46*1000/'Q38'!G46</f>
        <v>506.3477272727273</v>
      </c>
      <c r="H46" s="160" t="s">
        <v>100</v>
      </c>
    </row>
    <row r="47" spans="2:9" ht="14" customHeight="1" x14ac:dyDescent="0.2">
      <c r="B47" s="10" t="s">
        <v>62</v>
      </c>
      <c r="C47" s="71">
        <f>+'Q36'!C47*1000/'Q38'!C47</f>
        <v>548.0011242783338</v>
      </c>
      <c r="D47" s="34">
        <f>+'Q36'!D47*1000/'Q38'!D47</f>
        <v>427.05552896122606</v>
      </c>
      <c r="E47" s="34">
        <f>+'Q36'!E47*1000/'Q38'!E47</f>
        <v>449.15332536837906</v>
      </c>
      <c r="F47" s="34">
        <f>+'Q36'!F47*1000/'Q38'!F47</f>
        <v>513.96056338028154</v>
      </c>
      <c r="G47" s="34">
        <f>+'Q36'!G47*1000/'Q38'!G47</f>
        <v>689.09280249362428</v>
      </c>
      <c r="H47" s="34">
        <f>+'Q36'!H47*1000/'Q38'!H47</f>
        <v>555.09168331405738</v>
      </c>
    </row>
    <row r="48" spans="2:9" ht="14" customHeight="1" x14ac:dyDescent="0.2">
      <c r="B48" s="10" t="s">
        <v>63</v>
      </c>
      <c r="C48" s="71">
        <f>+'Q36'!C48*1000/'Q38'!C48</f>
        <v>213.80734134784521</v>
      </c>
      <c r="D48" s="34">
        <f>+'Q36'!D48*1000/'Q38'!D48</f>
        <v>329.47305389221549</v>
      </c>
      <c r="E48" s="34">
        <f>+'Q36'!E48*1000/'Q38'!E48</f>
        <v>387.8234617596321</v>
      </c>
      <c r="F48" s="34">
        <f>+'Q36'!F48*1000/'Q38'!F48</f>
        <v>307.76515151515162</v>
      </c>
      <c r="G48" s="34">
        <f>+'Q36'!G48*1000/'Q38'!G48</f>
        <v>247.0793082886106</v>
      </c>
      <c r="H48" s="34">
        <f>+'Q36'!H48*1000/'Q38'!H48</f>
        <v>188.58439211099889</v>
      </c>
    </row>
    <row r="49" spans="2:8" ht="14" customHeight="1" x14ac:dyDescent="0.2">
      <c r="B49" s="10" t="s">
        <v>69</v>
      </c>
      <c r="C49" s="71">
        <f>+'Q36'!C49*1000/'Q38'!C49</f>
        <v>610.23213194868674</v>
      </c>
      <c r="D49" s="34">
        <f>+'Q36'!D49*1000/'Q38'!D49</f>
        <v>219.2</v>
      </c>
      <c r="E49" s="34">
        <f>+'Q36'!E49*1000/'Q38'!E49</f>
        <v>293.92431192660547</v>
      </c>
      <c r="F49" s="34">
        <f>+'Q36'!F49*1000/'Q38'!F49</f>
        <v>672.65141318977135</v>
      </c>
      <c r="G49" s="34">
        <f>+'Q36'!G49*1000/'Q38'!G49</f>
        <v>816.60706401766004</v>
      </c>
      <c r="H49" s="160" t="s">
        <v>100</v>
      </c>
    </row>
    <row r="50" spans="2:8" ht="14" customHeight="1" x14ac:dyDescent="0.2">
      <c r="B50" s="10" t="s">
        <v>64</v>
      </c>
      <c r="C50" s="71">
        <f>+'Q36'!C50*1000/'Q38'!C50</f>
        <v>326.47635632953779</v>
      </c>
      <c r="D50" s="34">
        <f>+'Q36'!D50*1000/'Q38'!D50</f>
        <v>452.84782608695639</v>
      </c>
      <c r="E50" s="34">
        <f>+'Q36'!E50*1000/'Q38'!E50</f>
        <v>267.82488774855653</v>
      </c>
      <c r="F50" s="34">
        <f>+'Q36'!F50*1000/'Q38'!F50</f>
        <v>248.38702865761681</v>
      </c>
      <c r="G50" s="34">
        <f>+'Q36'!G50*1000/'Q38'!G50</f>
        <v>421.80808080808083</v>
      </c>
      <c r="H50" s="34">
        <f>+'Q36'!H50*1000/'Q38'!H50</f>
        <v>478.06704545454551</v>
      </c>
    </row>
    <row r="51" spans="2:8" ht="14" customHeight="1" x14ac:dyDescent="0.2">
      <c r="B51" s="10" t="s">
        <v>65</v>
      </c>
      <c r="C51" s="71">
        <f>+'Q36'!C51*1000/'Q38'!C51</f>
        <v>192.65390106449595</v>
      </c>
      <c r="D51" s="34">
        <f>+'Q36'!D51*1000/'Q38'!D51</f>
        <v>585.96448598130814</v>
      </c>
      <c r="E51" s="34">
        <f>+'Q36'!E51*1000/'Q38'!E51</f>
        <v>194.35763271526517</v>
      </c>
      <c r="F51" s="34">
        <f>+'Q36'!F51*1000/'Q38'!F51</f>
        <v>128.13703176861074</v>
      </c>
      <c r="G51" s="34">
        <f>+'Q36'!G51*1000/'Q38'!G51</f>
        <v>187.94586820083683</v>
      </c>
      <c r="H51" s="34">
        <f>+'Q36'!H51*1000/'Q38'!H51</f>
        <v>225.18466403162054</v>
      </c>
    </row>
    <row r="52" spans="2:8" ht="14" customHeight="1" x14ac:dyDescent="0.2">
      <c r="B52" s="10" t="s">
        <v>66</v>
      </c>
      <c r="C52" s="71">
        <f>+'Q36'!C52*1000/'Q38'!C52</f>
        <v>321.43047619047599</v>
      </c>
      <c r="D52" s="34">
        <f>+'Q36'!D52*1000/'Q38'!D52</f>
        <v>652.28571428571388</v>
      </c>
      <c r="E52" s="34">
        <f>+'Q36'!E52*1000/'Q38'!E52</f>
        <v>399.58888888888885</v>
      </c>
      <c r="F52" s="34">
        <f>+'Q36'!F52*1000/'Q38'!F52</f>
        <v>326.58552631578954</v>
      </c>
      <c r="G52" s="34">
        <f>+'Q36'!G52*1000/'Q38'!G52</f>
        <v>133.62642947903433</v>
      </c>
      <c r="H52" s="34">
        <f>+'Q36'!H52*1000/'Q38'!H52</f>
        <v>6800.75</v>
      </c>
    </row>
    <row r="53" spans="2:8" ht="14" customHeight="1" x14ac:dyDescent="0.2">
      <c r="B53" s="10" t="s">
        <v>67</v>
      </c>
      <c r="C53" s="71">
        <f>+'Q36'!C53*1000/'Q38'!C53</f>
        <v>287.22913651712457</v>
      </c>
      <c r="D53" s="34">
        <f>+'Q36'!D53*1000/'Q38'!D53</f>
        <v>398.36856368563679</v>
      </c>
      <c r="E53" s="34">
        <f>+'Q36'!E53*1000/'Q38'!E53</f>
        <v>391.33056603773565</v>
      </c>
      <c r="F53" s="34">
        <f>+'Q36'!F53*1000/'Q38'!F53</f>
        <v>244.77995991983963</v>
      </c>
      <c r="G53" s="34">
        <f>+'Q36'!G53*1000/'Q38'!G53</f>
        <v>89.173547935619339</v>
      </c>
      <c r="H53" s="34">
        <f>+'Q36'!H53*1000/'Q38'!H53</f>
        <v>636.6256239600666</v>
      </c>
    </row>
    <row r="54" spans="2:8" ht="14" customHeight="1" x14ac:dyDescent="0.2">
      <c r="B54" s="86" t="s">
        <v>68</v>
      </c>
      <c r="C54" s="144" t="s">
        <v>100</v>
      </c>
      <c r="D54" s="143" t="s">
        <v>100</v>
      </c>
      <c r="E54" s="143" t="s">
        <v>100</v>
      </c>
      <c r="F54" s="143" t="s">
        <v>100</v>
      </c>
      <c r="G54" s="143" t="s">
        <v>100</v>
      </c>
      <c r="H54" s="143"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7"/>
  <sheetViews>
    <sheetView workbookViewId="0"/>
  </sheetViews>
  <sheetFormatPr defaultColWidth="9.1796875" defaultRowHeight="12.5" outlineLevelRow="1" x14ac:dyDescent="0.3"/>
  <cols>
    <col min="1" max="1" width="3" style="1" customWidth="1"/>
    <col min="2" max="2" width="61.90625" style="101" customWidth="1"/>
    <col min="3" max="5" width="11.81640625" style="3" customWidth="1"/>
    <col min="6" max="133" width="9.1796875" style="1"/>
    <col min="134" max="134" width="51.1796875" style="1" customWidth="1"/>
    <col min="135" max="142" width="9.81640625" style="1" customWidth="1"/>
    <col min="143" max="389" width="9.1796875" style="1"/>
    <col min="390" max="390" width="51.1796875" style="1" customWidth="1"/>
    <col min="391" max="398" width="9.81640625" style="1" customWidth="1"/>
    <col min="399" max="645" width="9.1796875" style="1"/>
    <col min="646" max="646" width="51.1796875" style="1" customWidth="1"/>
    <col min="647" max="654" width="9.81640625" style="1" customWidth="1"/>
    <col min="655" max="901" width="9.1796875" style="1"/>
    <col min="902" max="902" width="51.1796875" style="1" customWidth="1"/>
    <col min="903" max="910" width="9.81640625" style="1" customWidth="1"/>
    <col min="911" max="1157" width="9.1796875" style="1"/>
    <col min="1158" max="1158" width="51.1796875" style="1" customWidth="1"/>
    <col min="1159" max="1166" width="9.81640625" style="1" customWidth="1"/>
    <col min="1167" max="1413" width="9.1796875" style="1"/>
    <col min="1414" max="1414" width="51.1796875" style="1" customWidth="1"/>
    <col min="1415" max="1422" width="9.81640625" style="1" customWidth="1"/>
    <col min="1423" max="1669" width="9.1796875" style="1"/>
    <col min="1670" max="1670" width="51.1796875" style="1" customWidth="1"/>
    <col min="1671" max="1678" width="9.81640625" style="1" customWidth="1"/>
    <col min="1679" max="1925" width="9.1796875" style="1"/>
    <col min="1926" max="1926" width="51.1796875" style="1" customWidth="1"/>
    <col min="1927" max="1934" width="9.81640625" style="1" customWidth="1"/>
    <col min="1935" max="2181" width="9.1796875" style="1"/>
    <col min="2182" max="2182" width="51.1796875" style="1" customWidth="1"/>
    <col min="2183" max="2190" width="9.81640625" style="1" customWidth="1"/>
    <col min="2191" max="2437" width="9.1796875" style="1"/>
    <col min="2438" max="2438" width="51.1796875" style="1" customWidth="1"/>
    <col min="2439" max="2446" width="9.81640625" style="1" customWidth="1"/>
    <col min="2447" max="2693" width="9.1796875" style="1"/>
    <col min="2694" max="2694" width="51.1796875" style="1" customWidth="1"/>
    <col min="2695" max="2702" width="9.81640625" style="1" customWidth="1"/>
    <col min="2703" max="2949" width="9.1796875" style="1"/>
    <col min="2950" max="2950" width="51.1796875" style="1" customWidth="1"/>
    <col min="2951" max="2958" width="9.81640625" style="1" customWidth="1"/>
    <col min="2959" max="3205" width="9.1796875" style="1"/>
    <col min="3206" max="3206" width="51.1796875" style="1" customWidth="1"/>
    <col min="3207" max="3214" width="9.81640625" style="1" customWidth="1"/>
    <col min="3215" max="3461" width="9.1796875" style="1"/>
    <col min="3462" max="3462" width="51.1796875" style="1" customWidth="1"/>
    <col min="3463" max="3470" width="9.81640625" style="1" customWidth="1"/>
    <col min="3471" max="3717" width="9.1796875" style="1"/>
    <col min="3718" max="3718" width="51.1796875" style="1" customWidth="1"/>
    <col min="3719" max="3726" width="9.81640625" style="1" customWidth="1"/>
    <col min="3727" max="3973" width="9.1796875" style="1"/>
    <col min="3974" max="3974" width="51.1796875" style="1" customWidth="1"/>
    <col min="3975" max="3982" width="9.81640625" style="1" customWidth="1"/>
    <col min="3983" max="4229" width="9.1796875" style="1"/>
    <col min="4230" max="4230" width="51.1796875" style="1" customWidth="1"/>
    <col min="4231" max="4238" width="9.81640625" style="1" customWidth="1"/>
    <col min="4239" max="4485" width="9.1796875" style="1"/>
    <col min="4486" max="4486" width="51.1796875" style="1" customWidth="1"/>
    <col min="4487" max="4494" width="9.81640625" style="1" customWidth="1"/>
    <col min="4495" max="4741" width="9.1796875" style="1"/>
    <col min="4742" max="4742" width="51.1796875" style="1" customWidth="1"/>
    <col min="4743" max="4750" width="9.81640625" style="1" customWidth="1"/>
    <col min="4751" max="4997" width="9.1796875" style="1"/>
    <col min="4998" max="4998" width="51.1796875" style="1" customWidth="1"/>
    <col min="4999" max="5006" width="9.81640625" style="1" customWidth="1"/>
    <col min="5007" max="5253" width="9.1796875" style="1"/>
    <col min="5254" max="5254" width="51.1796875" style="1" customWidth="1"/>
    <col min="5255" max="5262" width="9.81640625" style="1" customWidth="1"/>
    <col min="5263" max="5509" width="9.1796875" style="1"/>
    <col min="5510" max="5510" width="51.1796875" style="1" customWidth="1"/>
    <col min="5511" max="5518" width="9.81640625" style="1" customWidth="1"/>
    <col min="5519" max="5765" width="9.1796875" style="1"/>
    <col min="5766" max="5766" width="51.1796875" style="1" customWidth="1"/>
    <col min="5767" max="5774" width="9.81640625" style="1" customWidth="1"/>
    <col min="5775" max="6021" width="9.1796875" style="1"/>
    <col min="6022" max="6022" width="51.1796875" style="1" customWidth="1"/>
    <col min="6023" max="6030" width="9.81640625" style="1" customWidth="1"/>
    <col min="6031" max="6277" width="9.1796875" style="1"/>
    <col min="6278" max="6278" width="51.1796875" style="1" customWidth="1"/>
    <col min="6279" max="6286" width="9.81640625" style="1" customWidth="1"/>
    <col min="6287" max="6533" width="9.1796875" style="1"/>
    <col min="6534" max="6534" width="51.1796875" style="1" customWidth="1"/>
    <col min="6535" max="6542" width="9.81640625" style="1" customWidth="1"/>
    <col min="6543" max="6789" width="9.1796875" style="1"/>
    <col min="6790" max="6790" width="51.1796875" style="1" customWidth="1"/>
    <col min="6791" max="6798" width="9.81640625" style="1" customWidth="1"/>
    <col min="6799" max="7045" width="9.1796875" style="1"/>
    <col min="7046" max="7046" width="51.1796875" style="1" customWidth="1"/>
    <col min="7047" max="7054" width="9.81640625" style="1" customWidth="1"/>
    <col min="7055" max="7301" width="9.1796875" style="1"/>
    <col min="7302" max="7302" width="51.1796875" style="1" customWidth="1"/>
    <col min="7303" max="7310" width="9.81640625" style="1" customWidth="1"/>
    <col min="7311" max="7557" width="9.1796875" style="1"/>
    <col min="7558" max="7558" width="51.1796875" style="1" customWidth="1"/>
    <col min="7559" max="7566" width="9.81640625" style="1" customWidth="1"/>
    <col min="7567" max="7813" width="9.1796875" style="1"/>
    <col min="7814" max="7814" width="51.1796875" style="1" customWidth="1"/>
    <col min="7815" max="7822" width="9.81640625" style="1" customWidth="1"/>
    <col min="7823" max="8069" width="9.1796875" style="1"/>
    <col min="8070" max="8070" width="51.1796875" style="1" customWidth="1"/>
    <col min="8071" max="8078" width="9.81640625" style="1" customWidth="1"/>
    <col min="8079" max="8325" width="9.1796875" style="1"/>
    <col min="8326" max="8326" width="51.1796875" style="1" customWidth="1"/>
    <col min="8327" max="8334" width="9.81640625" style="1" customWidth="1"/>
    <col min="8335" max="8581" width="9.1796875" style="1"/>
    <col min="8582" max="8582" width="51.1796875" style="1" customWidth="1"/>
    <col min="8583" max="8590" width="9.81640625" style="1" customWidth="1"/>
    <col min="8591" max="8837" width="9.1796875" style="1"/>
    <col min="8838" max="8838" width="51.1796875" style="1" customWidth="1"/>
    <col min="8839" max="8846" width="9.81640625" style="1" customWidth="1"/>
    <col min="8847" max="9093" width="9.1796875" style="1"/>
    <col min="9094" max="9094" width="51.1796875" style="1" customWidth="1"/>
    <col min="9095" max="9102" width="9.81640625" style="1" customWidth="1"/>
    <col min="9103" max="9349" width="9.1796875" style="1"/>
    <col min="9350" max="9350" width="51.1796875" style="1" customWidth="1"/>
    <col min="9351" max="9358" width="9.81640625" style="1" customWidth="1"/>
    <col min="9359" max="9605" width="9.1796875" style="1"/>
    <col min="9606" max="9606" width="51.1796875" style="1" customWidth="1"/>
    <col min="9607" max="9614" width="9.81640625" style="1" customWidth="1"/>
    <col min="9615" max="9861" width="9.1796875" style="1"/>
    <col min="9862" max="9862" width="51.1796875" style="1" customWidth="1"/>
    <col min="9863" max="9870" width="9.81640625" style="1" customWidth="1"/>
    <col min="9871" max="10117" width="9.1796875" style="1"/>
    <col min="10118" max="10118" width="51.1796875" style="1" customWidth="1"/>
    <col min="10119" max="10126" width="9.81640625" style="1" customWidth="1"/>
    <col min="10127" max="10373" width="9.1796875" style="1"/>
    <col min="10374" max="10374" width="51.1796875" style="1" customWidth="1"/>
    <col min="10375" max="10382" width="9.81640625" style="1" customWidth="1"/>
    <col min="10383" max="10629" width="9.1796875" style="1"/>
    <col min="10630" max="10630" width="51.1796875" style="1" customWidth="1"/>
    <col min="10631" max="10638" width="9.81640625" style="1" customWidth="1"/>
    <col min="10639" max="10885" width="9.1796875" style="1"/>
    <col min="10886" max="10886" width="51.1796875" style="1" customWidth="1"/>
    <col min="10887" max="10894" width="9.81640625" style="1" customWidth="1"/>
    <col min="10895" max="11141" width="9.1796875" style="1"/>
    <col min="11142" max="11142" width="51.1796875" style="1" customWidth="1"/>
    <col min="11143" max="11150" width="9.81640625" style="1" customWidth="1"/>
    <col min="11151" max="11397" width="9.1796875" style="1"/>
    <col min="11398" max="11398" width="51.1796875" style="1" customWidth="1"/>
    <col min="11399" max="11406" width="9.81640625" style="1" customWidth="1"/>
    <col min="11407" max="11653" width="9.1796875" style="1"/>
    <col min="11654" max="11654" width="51.1796875" style="1" customWidth="1"/>
    <col min="11655" max="11662" width="9.81640625" style="1" customWidth="1"/>
    <col min="11663" max="11909" width="9.1796875" style="1"/>
    <col min="11910" max="11910" width="51.1796875" style="1" customWidth="1"/>
    <col min="11911" max="11918" width="9.81640625" style="1" customWidth="1"/>
    <col min="11919" max="12165" width="9.1796875" style="1"/>
    <col min="12166" max="12166" width="51.1796875" style="1" customWidth="1"/>
    <col min="12167" max="12174" width="9.81640625" style="1" customWidth="1"/>
    <col min="12175" max="12421" width="9.1796875" style="1"/>
    <col min="12422" max="12422" width="51.1796875" style="1" customWidth="1"/>
    <col min="12423" max="12430" width="9.81640625" style="1" customWidth="1"/>
    <col min="12431" max="12677" width="9.1796875" style="1"/>
    <col min="12678" max="12678" width="51.1796875" style="1" customWidth="1"/>
    <col min="12679" max="12686" width="9.81640625" style="1" customWidth="1"/>
    <col min="12687" max="12933" width="9.1796875" style="1"/>
    <col min="12934" max="12934" width="51.1796875" style="1" customWidth="1"/>
    <col min="12935" max="12942" width="9.81640625" style="1" customWidth="1"/>
    <col min="12943" max="13189" width="9.1796875" style="1"/>
    <col min="13190" max="13190" width="51.1796875" style="1" customWidth="1"/>
    <col min="13191" max="13198" width="9.81640625" style="1" customWidth="1"/>
    <col min="13199" max="13445" width="9.1796875" style="1"/>
    <col min="13446" max="13446" width="51.1796875" style="1" customWidth="1"/>
    <col min="13447" max="13454" width="9.81640625" style="1" customWidth="1"/>
    <col min="13455" max="13701" width="9.1796875" style="1"/>
    <col min="13702" max="13702" width="51.1796875" style="1" customWidth="1"/>
    <col min="13703" max="13710" width="9.81640625" style="1" customWidth="1"/>
    <col min="13711" max="13957" width="9.1796875" style="1"/>
    <col min="13958" max="13958" width="51.1796875" style="1" customWidth="1"/>
    <col min="13959" max="13966" width="9.81640625" style="1" customWidth="1"/>
    <col min="13967" max="14213" width="9.1796875" style="1"/>
    <col min="14214" max="14214" width="51.1796875" style="1" customWidth="1"/>
    <col min="14215" max="14222" width="9.81640625" style="1" customWidth="1"/>
    <col min="14223" max="14469" width="9.1796875" style="1"/>
    <col min="14470" max="14470" width="51.1796875" style="1" customWidth="1"/>
    <col min="14471" max="14478" width="9.81640625" style="1" customWidth="1"/>
    <col min="14479" max="14725" width="9.1796875" style="1"/>
    <col min="14726" max="14726" width="51.1796875" style="1" customWidth="1"/>
    <col min="14727" max="14734" width="9.81640625" style="1" customWidth="1"/>
    <col min="14735" max="14981" width="9.1796875" style="1"/>
    <col min="14982" max="14982" width="51.1796875" style="1" customWidth="1"/>
    <col min="14983" max="14990" width="9.81640625" style="1" customWidth="1"/>
    <col min="14991" max="15237" width="9.1796875" style="1"/>
    <col min="15238" max="15238" width="51.1796875" style="1" customWidth="1"/>
    <col min="15239" max="15246" width="9.81640625" style="1" customWidth="1"/>
    <col min="15247" max="15493" width="9.1796875" style="1"/>
    <col min="15494" max="15494" width="51.1796875" style="1" customWidth="1"/>
    <col min="15495" max="15502" width="9.81640625" style="1" customWidth="1"/>
    <col min="15503" max="15749" width="9.1796875" style="1"/>
    <col min="15750" max="15750" width="51.1796875" style="1" customWidth="1"/>
    <col min="15751" max="15758" width="9.81640625" style="1" customWidth="1"/>
    <col min="15759" max="16005" width="9.1796875" style="1"/>
    <col min="16006" max="16006" width="51.1796875" style="1" customWidth="1"/>
    <col min="16007" max="16014" width="9.81640625" style="1" customWidth="1"/>
    <col min="16015" max="16384" width="9.1796875" style="1"/>
  </cols>
  <sheetData>
    <row r="1" spans="2:9" ht="17.25" customHeight="1" x14ac:dyDescent="0.3">
      <c r="B1" s="105"/>
      <c r="C1" s="41"/>
      <c r="D1" s="42"/>
      <c r="E1" s="36" t="s">
        <v>140</v>
      </c>
      <c r="F1" s="42"/>
    </row>
    <row r="2" spans="2:9" ht="27.75" customHeight="1" x14ac:dyDescent="0.3">
      <c r="B2" s="181" t="s">
        <v>141</v>
      </c>
      <c r="C2" s="181"/>
      <c r="D2" s="181"/>
      <c r="E2" s="181"/>
    </row>
    <row r="3" spans="2:9" ht="15.75" customHeight="1" x14ac:dyDescent="0.3">
      <c r="B3" s="182">
        <v>2021</v>
      </c>
      <c r="C3" s="182"/>
      <c r="D3" s="182"/>
      <c r="E3" s="182"/>
    </row>
    <row r="4" spans="2:9" ht="15" customHeight="1" x14ac:dyDescent="0.3">
      <c r="B4" s="102" t="s">
        <v>115</v>
      </c>
      <c r="C4" s="11"/>
      <c r="D4" s="16"/>
      <c r="E4" s="11"/>
    </row>
    <row r="5" spans="2:9" ht="15" customHeight="1" x14ac:dyDescent="0.3">
      <c r="B5" s="37" t="s">
        <v>15</v>
      </c>
      <c r="C5" s="183" t="s">
        <v>0</v>
      </c>
      <c r="D5" s="183" t="s">
        <v>95</v>
      </c>
      <c r="E5" s="183" t="s">
        <v>96</v>
      </c>
    </row>
    <row r="6" spans="2:9" ht="15" customHeight="1" x14ac:dyDescent="0.3">
      <c r="B6" s="103" t="s">
        <v>46</v>
      </c>
      <c r="C6" s="185"/>
      <c r="D6" s="185" t="s">
        <v>10</v>
      </c>
      <c r="E6" s="185" t="s">
        <v>11</v>
      </c>
    </row>
    <row r="7" spans="2:9" ht="14" customHeight="1" x14ac:dyDescent="0.3">
      <c r="B7" s="105" t="s">
        <v>0</v>
      </c>
      <c r="C7" s="39">
        <v>2919598</v>
      </c>
      <c r="D7" s="39">
        <v>1528681</v>
      </c>
      <c r="E7" s="39">
        <v>1390917</v>
      </c>
    </row>
    <row r="8" spans="2:9" ht="14" customHeight="1" x14ac:dyDescent="0.3">
      <c r="B8" s="102" t="s">
        <v>53</v>
      </c>
      <c r="C8" s="57">
        <v>68010</v>
      </c>
      <c r="D8" s="15">
        <v>48560</v>
      </c>
      <c r="E8" s="15">
        <v>19450</v>
      </c>
    </row>
    <row r="9" spans="2:9" ht="14" customHeight="1" x14ac:dyDescent="0.3">
      <c r="B9" s="102" t="s">
        <v>47</v>
      </c>
      <c r="C9" s="57">
        <v>8220</v>
      </c>
      <c r="D9" s="15">
        <v>7292</v>
      </c>
      <c r="E9" s="15">
        <v>928</v>
      </c>
    </row>
    <row r="10" spans="2:9" ht="14" customHeight="1" x14ac:dyDescent="0.3">
      <c r="B10" s="102" t="s">
        <v>48</v>
      </c>
      <c r="C10" s="58">
        <f>+SUM(C11:C34)</f>
        <v>613354</v>
      </c>
      <c r="D10" s="14">
        <f>+SUM(D11:D34)</f>
        <v>354911</v>
      </c>
      <c r="E10" s="14">
        <f t="shared" ref="E10" si="0">+SUM(E11:E34)</f>
        <v>258443</v>
      </c>
    </row>
    <row r="11" spans="2:9" s="98" customFormat="1" ht="14" hidden="1" customHeight="1" outlineLevel="1" x14ac:dyDescent="0.35">
      <c r="B11" s="99" t="s">
        <v>290</v>
      </c>
      <c r="C11" s="109">
        <v>74988</v>
      </c>
      <c r="D11" s="110">
        <v>36360</v>
      </c>
      <c r="E11" s="110">
        <v>38628</v>
      </c>
      <c r="F11" s="14"/>
      <c r="G11" s="14"/>
      <c r="H11" s="14"/>
      <c r="I11" s="14"/>
    </row>
    <row r="12" spans="2:9" s="98" customFormat="1" ht="14" hidden="1" customHeight="1" outlineLevel="1" x14ac:dyDescent="0.35">
      <c r="B12" s="99" t="s">
        <v>291</v>
      </c>
      <c r="C12" s="109">
        <v>12896</v>
      </c>
      <c r="D12" s="110">
        <v>7851</v>
      </c>
      <c r="E12" s="110">
        <v>5045</v>
      </c>
      <c r="F12" s="14"/>
      <c r="G12" s="14"/>
      <c r="H12" s="14"/>
      <c r="I12" s="14"/>
    </row>
    <row r="13" spans="2:9" s="98" customFormat="1" ht="14" hidden="1" customHeight="1" outlineLevel="1" x14ac:dyDescent="0.35">
      <c r="B13" s="99" t="s">
        <v>292</v>
      </c>
      <c r="C13" s="109">
        <v>465</v>
      </c>
      <c r="D13" s="110">
        <v>386</v>
      </c>
      <c r="E13" s="110">
        <v>79</v>
      </c>
      <c r="F13" s="14"/>
      <c r="G13" s="14"/>
      <c r="H13" s="14"/>
      <c r="I13" s="14"/>
    </row>
    <row r="14" spans="2:9" s="98" customFormat="1" ht="14" hidden="1" customHeight="1" outlineLevel="1" x14ac:dyDescent="0.35">
      <c r="B14" s="99" t="s">
        <v>293</v>
      </c>
      <c r="C14" s="109">
        <v>38958</v>
      </c>
      <c r="D14" s="110">
        <v>21799</v>
      </c>
      <c r="E14" s="110">
        <v>17159</v>
      </c>
      <c r="F14" s="14"/>
      <c r="G14" s="14"/>
      <c r="H14" s="14"/>
      <c r="I14" s="14"/>
    </row>
    <row r="15" spans="2:9" s="98" customFormat="1" ht="14" hidden="1" customHeight="1" outlineLevel="1" x14ac:dyDescent="0.35">
      <c r="B15" s="99" t="s">
        <v>294</v>
      </c>
      <c r="C15" s="109">
        <v>65619</v>
      </c>
      <c r="D15" s="110">
        <v>8418</v>
      </c>
      <c r="E15" s="110">
        <v>57201</v>
      </c>
      <c r="F15" s="14"/>
      <c r="G15" s="14"/>
      <c r="H15" s="14"/>
      <c r="I15" s="14"/>
    </row>
    <row r="16" spans="2:9" s="98" customFormat="1" ht="14" hidden="1" customHeight="1" outlineLevel="1" x14ac:dyDescent="0.35">
      <c r="B16" s="99" t="s">
        <v>295</v>
      </c>
      <c r="C16" s="109">
        <v>40680</v>
      </c>
      <c r="D16" s="110">
        <v>15602</v>
      </c>
      <c r="E16" s="110">
        <v>25078</v>
      </c>
      <c r="F16" s="14"/>
      <c r="G16" s="14"/>
      <c r="H16" s="14"/>
      <c r="I16" s="14"/>
    </row>
    <row r="17" spans="2:9" s="98" customFormat="1" ht="14" hidden="1" customHeight="1" outlineLevel="1" x14ac:dyDescent="0.35">
      <c r="B17" s="99" t="s">
        <v>296</v>
      </c>
      <c r="C17" s="109">
        <v>22984</v>
      </c>
      <c r="D17" s="110">
        <v>16781</v>
      </c>
      <c r="E17" s="110">
        <v>6203</v>
      </c>
      <c r="F17" s="14"/>
      <c r="G17" s="14"/>
      <c r="H17" s="14"/>
      <c r="I17" s="14"/>
    </row>
    <row r="18" spans="2:9" s="98" customFormat="1" ht="14" hidden="1" customHeight="1" outlineLevel="1" x14ac:dyDescent="0.35">
      <c r="B18" s="99" t="s">
        <v>297</v>
      </c>
      <c r="C18" s="109">
        <v>12890</v>
      </c>
      <c r="D18" s="110">
        <v>9533</v>
      </c>
      <c r="E18" s="110">
        <v>3357</v>
      </c>
      <c r="F18" s="14"/>
      <c r="G18" s="14"/>
      <c r="H18" s="14"/>
      <c r="I18" s="14"/>
    </row>
    <row r="19" spans="2:9" s="98" customFormat="1" ht="14" hidden="1" customHeight="1" outlineLevel="1" x14ac:dyDescent="0.35">
      <c r="B19" s="99" t="s">
        <v>298</v>
      </c>
      <c r="C19" s="109">
        <v>10495</v>
      </c>
      <c r="D19" s="110">
        <v>6933</v>
      </c>
      <c r="E19" s="110">
        <v>3562</v>
      </c>
      <c r="F19" s="14"/>
      <c r="G19" s="14"/>
      <c r="H19" s="14"/>
      <c r="I19" s="14"/>
    </row>
    <row r="20" spans="2:9" s="98" customFormat="1" ht="14" hidden="1" customHeight="1" outlineLevel="1" x14ac:dyDescent="0.35">
      <c r="B20" s="99" t="s">
        <v>299</v>
      </c>
      <c r="C20" s="109">
        <v>1319</v>
      </c>
      <c r="D20" s="110">
        <v>1005</v>
      </c>
      <c r="E20" s="110">
        <v>314</v>
      </c>
      <c r="F20" s="14"/>
      <c r="G20" s="14"/>
      <c r="H20" s="14"/>
      <c r="I20" s="14"/>
    </row>
    <row r="21" spans="2:9" s="98" customFormat="1" ht="14" hidden="1" customHeight="1" outlineLevel="1" x14ac:dyDescent="0.35">
      <c r="B21" s="99" t="s">
        <v>300</v>
      </c>
      <c r="C21" s="109">
        <v>12418</v>
      </c>
      <c r="D21" s="110">
        <v>8337</v>
      </c>
      <c r="E21" s="110">
        <v>4081</v>
      </c>
      <c r="F21" s="14"/>
      <c r="G21" s="14"/>
      <c r="H21" s="14"/>
      <c r="I21" s="14"/>
    </row>
    <row r="22" spans="2:9" s="98" customFormat="1" ht="14" hidden="1" customHeight="1" outlineLevel="1" x14ac:dyDescent="0.35">
      <c r="B22" s="99" t="s">
        <v>301</v>
      </c>
      <c r="C22" s="109">
        <v>9620</v>
      </c>
      <c r="D22" s="110">
        <v>3979</v>
      </c>
      <c r="E22" s="110">
        <v>5641</v>
      </c>
      <c r="F22" s="14"/>
      <c r="G22" s="14"/>
      <c r="H22" s="14"/>
      <c r="I22" s="14"/>
    </row>
    <row r="23" spans="2:9" s="98" customFormat="1" ht="14" hidden="1" customHeight="1" outlineLevel="1" x14ac:dyDescent="0.35">
      <c r="B23" s="99" t="s">
        <v>302</v>
      </c>
      <c r="C23" s="109">
        <v>29488</v>
      </c>
      <c r="D23" s="110">
        <v>20035</v>
      </c>
      <c r="E23" s="110">
        <v>9453</v>
      </c>
      <c r="F23" s="14"/>
      <c r="G23" s="14"/>
      <c r="H23" s="14"/>
      <c r="I23" s="14"/>
    </row>
    <row r="24" spans="2:9" s="98" customFormat="1" ht="14" hidden="1" customHeight="1" outlineLevel="1" x14ac:dyDescent="0.35">
      <c r="B24" s="99" t="s">
        <v>303</v>
      </c>
      <c r="C24" s="109">
        <v>38602</v>
      </c>
      <c r="D24" s="110">
        <v>26318</v>
      </c>
      <c r="E24" s="110">
        <v>12284</v>
      </c>
      <c r="F24" s="14"/>
      <c r="G24" s="14"/>
      <c r="H24" s="14"/>
      <c r="I24" s="14"/>
    </row>
    <row r="25" spans="2:9" s="98" customFormat="1" ht="14" hidden="1" customHeight="1" outlineLevel="1" x14ac:dyDescent="0.35">
      <c r="B25" s="99" t="s">
        <v>304</v>
      </c>
      <c r="C25" s="109">
        <v>8926</v>
      </c>
      <c r="D25" s="110">
        <v>7168</v>
      </c>
      <c r="E25" s="110">
        <v>1758</v>
      </c>
      <c r="F25" s="14"/>
      <c r="G25" s="14"/>
      <c r="H25" s="14"/>
      <c r="I25" s="14"/>
    </row>
    <row r="26" spans="2:9" s="98" customFormat="1" ht="14" hidden="1" customHeight="1" outlineLevel="1" x14ac:dyDescent="0.35">
      <c r="B26" s="99" t="s">
        <v>305</v>
      </c>
      <c r="C26" s="109">
        <v>76943</v>
      </c>
      <c r="D26" s="110">
        <v>61765</v>
      </c>
      <c r="E26" s="110">
        <v>15178</v>
      </c>
      <c r="F26" s="14"/>
      <c r="G26" s="14"/>
      <c r="H26" s="14"/>
      <c r="I26" s="14"/>
    </row>
    <row r="27" spans="2:9" s="98" customFormat="1" ht="14" hidden="1" customHeight="1" outlineLevel="1" x14ac:dyDescent="0.35">
      <c r="B27" s="99" t="s">
        <v>306</v>
      </c>
      <c r="C27" s="109">
        <v>12105</v>
      </c>
      <c r="D27" s="110">
        <v>6421</v>
      </c>
      <c r="E27" s="110">
        <v>5684</v>
      </c>
      <c r="F27" s="14"/>
      <c r="G27" s="14"/>
      <c r="H27" s="14"/>
      <c r="I27" s="14"/>
    </row>
    <row r="28" spans="2:9" s="98" customFormat="1" ht="14" hidden="1" customHeight="1" outlineLevel="1" x14ac:dyDescent="0.35">
      <c r="B28" s="99" t="s">
        <v>307</v>
      </c>
      <c r="C28" s="109">
        <v>17752</v>
      </c>
      <c r="D28" s="110">
        <v>11050</v>
      </c>
      <c r="E28" s="110">
        <v>6702</v>
      </c>
      <c r="F28" s="14"/>
      <c r="G28" s="14"/>
      <c r="H28" s="14"/>
      <c r="I28" s="14"/>
    </row>
    <row r="29" spans="2:9" s="98" customFormat="1" ht="14" hidden="1" customHeight="1" outlineLevel="1" x14ac:dyDescent="0.35">
      <c r="B29" s="99" t="s">
        <v>308</v>
      </c>
      <c r="C29" s="109">
        <v>22907</v>
      </c>
      <c r="D29" s="110">
        <v>18335</v>
      </c>
      <c r="E29" s="110">
        <v>4572</v>
      </c>
      <c r="F29" s="14"/>
      <c r="G29" s="14"/>
      <c r="H29" s="14"/>
      <c r="I29" s="14"/>
    </row>
    <row r="30" spans="2:9" s="98" customFormat="1" ht="14" hidden="1" customHeight="1" outlineLevel="1" x14ac:dyDescent="0.35">
      <c r="B30" s="99" t="s">
        <v>309</v>
      </c>
      <c r="C30" s="109">
        <v>38745</v>
      </c>
      <c r="D30" s="110">
        <v>23280</v>
      </c>
      <c r="E30" s="110">
        <v>15465</v>
      </c>
      <c r="F30" s="14"/>
      <c r="G30" s="14"/>
      <c r="H30" s="14"/>
      <c r="I30" s="14"/>
    </row>
    <row r="31" spans="2:9" s="98" customFormat="1" ht="14" hidden="1" customHeight="1" outlineLevel="1" x14ac:dyDescent="0.35">
      <c r="B31" s="99" t="s">
        <v>310</v>
      </c>
      <c r="C31" s="109">
        <v>6240</v>
      </c>
      <c r="D31" s="110">
        <v>4004</v>
      </c>
      <c r="E31" s="110">
        <v>2236</v>
      </c>
      <c r="F31" s="14"/>
      <c r="G31" s="14"/>
      <c r="H31" s="14"/>
      <c r="I31" s="14"/>
    </row>
    <row r="32" spans="2:9" s="98" customFormat="1" ht="14" hidden="1" customHeight="1" outlineLevel="1" x14ac:dyDescent="0.35">
      <c r="B32" s="99" t="s">
        <v>311</v>
      </c>
      <c r="C32" s="109">
        <v>27833</v>
      </c>
      <c r="D32" s="110">
        <v>19491</v>
      </c>
      <c r="E32" s="110">
        <v>8342</v>
      </c>
      <c r="F32" s="14"/>
      <c r="G32" s="14"/>
      <c r="H32" s="14"/>
      <c r="I32" s="14"/>
    </row>
    <row r="33" spans="2:9" s="98" customFormat="1" ht="14" hidden="1" customHeight="1" outlineLevel="1" x14ac:dyDescent="0.35">
      <c r="B33" s="99" t="s">
        <v>312</v>
      </c>
      <c r="C33" s="109">
        <v>10689</v>
      </c>
      <c r="D33" s="110">
        <v>5272</v>
      </c>
      <c r="E33" s="110">
        <v>5417</v>
      </c>
      <c r="F33" s="14"/>
      <c r="G33" s="14"/>
      <c r="H33" s="14"/>
      <c r="I33" s="14"/>
    </row>
    <row r="34" spans="2:9" s="98" customFormat="1" ht="14" hidden="1" customHeight="1" outlineLevel="1" x14ac:dyDescent="0.35">
      <c r="B34" s="99" t="s">
        <v>313</v>
      </c>
      <c r="C34" s="109">
        <v>19792</v>
      </c>
      <c r="D34" s="110">
        <v>14788</v>
      </c>
      <c r="E34" s="110">
        <v>5004</v>
      </c>
      <c r="F34" s="14"/>
      <c r="G34" s="14"/>
      <c r="H34" s="14"/>
      <c r="I34" s="14"/>
    </row>
    <row r="35" spans="2:9" ht="14" customHeight="1" collapsed="1" x14ac:dyDescent="0.3">
      <c r="B35" s="100" t="s">
        <v>57</v>
      </c>
      <c r="C35" s="58">
        <v>6574</v>
      </c>
      <c r="D35" s="14">
        <v>5034</v>
      </c>
      <c r="E35" s="14">
        <v>1540</v>
      </c>
      <c r="F35" s="78"/>
      <c r="G35" s="78"/>
      <c r="H35" s="78"/>
    </row>
    <row r="36" spans="2:9" ht="14" customHeight="1" x14ac:dyDescent="0.3">
      <c r="B36" s="100" t="s">
        <v>58</v>
      </c>
      <c r="C36" s="58">
        <v>27494</v>
      </c>
      <c r="D36" s="14">
        <v>20191</v>
      </c>
      <c r="E36" s="14">
        <v>7303</v>
      </c>
      <c r="F36" s="77"/>
      <c r="G36" s="77"/>
      <c r="H36" s="78"/>
    </row>
    <row r="37" spans="2:9" ht="14" customHeight="1" x14ac:dyDescent="0.3">
      <c r="B37" s="102" t="s">
        <v>49</v>
      </c>
      <c r="C37" s="58">
        <v>235111</v>
      </c>
      <c r="D37" s="14">
        <v>210987</v>
      </c>
      <c r="E37" s="14">
        <v>24124</v>
      </c>
      <c r="F37" s="77"/>
      <c r="G37" s="77"/>
      <c r="H37" s="77"/>
    </row>
    <row r="38" spans="2:9" ht="14" customHeight="1" x14ac:dyDescent="0.3">
      <c r="B38" s="100" t="s">
        <v>50</v>
      </c>
      <c r="C38" s="58">
        <f>+C39+C40+C41</f>
        <v>535275</v>
      </c>
      <c r="D38" s="14">
        <f>+D39+D40+D41</f>
        <v>267193</v>
      </c>
      <c r="E38" s="14">
        <f>+E39+E40+E41</f>
        <v>268082</v>
      </c>
      <c r="F38" s="77"/>
      <c r="G38" s="77"/>
      <c r="H38" s="77"/>
    </row>
    <row r="39" spans="2:9" ht="14" hidden="1" customHeight="1" outlineLevel="1" x14ac:dyDescent="0.3">
      <c r="B39" s="99" t="s">
        <v>314</v>
      </c>
      <c r="C39" s="111">
        <v>66446</v>
      </c>
      <c r="D39" s="112">
        <v>53755</v>
      </c>
      <c r="E39" s="112">
        <v>12691</v>
      </c>
    </row>
    <row r="40" spans="2:9" ht="14" hidden="1" customHeight="1" outlineLevel="1" x14ac:dyDescent="0.3">
      <c r="B40" s="99" t="s">
        <v>315</v>
      </c>
      <c r="C40" s="111">
        <v>162198</v>
      </c>
      <c r="D40" s="112">
        <v>99715</v>
      </c>
      <c r="E40" s="112">
        <v>62483</v>
      </c>
    </row>
    <row r="41" spans="2:9" ht="14" hidden="1" customHeight="1" outlineLevel="1" x14ac:dyDescent="0.3">
      <c r="B41" s="99" t="s">
        <v>316</v>
      </c>
      <c r="C41" s="111">
        <v>306631</v>
      </c>
      <c r="D41" s="112">
        <v>113723</v>
      </c>
      <c r="E41" s="112">
        <v>192908</v>
      </c>
    </row>
    <row r="42" spans="2:9" ht="14" customHeight="1" collapsed="1" x14ac:dyDescent="0.3">
      <c r="B42" s="102" t="s">
        <v>51</v>
      </c>
      <c r="C42" s="57">
        <v>143525</v>
      </c>
      <c r="D42" s="15">
        <v>115866</v>
      </c>
      <c r="E42" s="15">
        <v>27659</v>
      </c>
    </row>
    <row r="43" spans="2:9" ht="14" customHeight="1" x14ac:dyDescent="0.3">
      <c r="B43" s="102" t="s">
        <v>52</v>
      </c>
      <c r="C43" s="57">
        <v>218420</v>
      </c>
      <c r="D43" s="15">
        <v>92161</v>
      </c>
      <c r="E43" s="15">
        <v>126259</v>
      </c>
    </row>
    <row r="44" spans="2:9" ht="14" customHeight="1" x14ac:dyDescent="0.3">
      <c r="B44" s="102" t="s">
        <v>61</v>
      </c>
      <c r="C44" s="57">
        <v>108544</v>
      </c>
      <c r="D44" s="15">
        <v>70948</v>
      </c>
      <c r="E44" s="15">
        <v>37596</v>
      </c>
    </row>
    <row r="45" spans="2:9" ht="14" customHeight="1" x14ac:dyDescent="0.3">
      <c r="B45" s="102" t="s">
        <v>60</v>
      </c>
      <c r="C45" s="57">
        <v>74874</v>
      </c>
      <c r="D45" s="15">
        <v>34549</v>
      </c>
      <c r="E45" s="15">
        <v>40325</v>
      </c>
    </row>
    <row r="46" spans="2:9" ht="14" customHeight="1" x14ac:dyDescent="0.3">
      <c r="B46" s="102" t="s">
        <v>59</v>
      </c>
      <c r="C46" s="57">
        <v>26773</v>
      </c>
      <c r="D46" s="15">
        <v>11543</v>
      </c>
      <c r="E46" s="15">
        <v>15230</v>
      </c>
    </row>
    <row r="47" spans="2:9" ht="14" customHeight="1" x14ac:dyDescent="0.3">
      <c r="B47" s="102" t="s">
        <v>62</v>
      </c>
      <c r="C47" s="57">
        <v>140342</v>
      </c>
      <c r="D47" s="15">
        <v>64011</v>
      </c>
      <c r="E47" s="15">
        <v>76331</v>
      </c>
    </row>
    <row r="48" spans="2:9" ht="14" customHeight="1" x14ac:dyDescent="0.3">
      <c r="B48" s="102" t="s">
        <v>63</v>
      </c>
      <c r="C48" s="57">
        <v>269895</v>
      </c>
      <c r="D48" s="15">
        <v>130204</v>
      </c>
      <c r="E48" s="15">
        <v>139691</v>
      </c>
    </row>
    <row r="49" spans="2:5" ht="14" customHeight="1" x14ac:dyDescent="0.3">
      <c r="B49" s="102" t="s">
        <v>69</v>
      </c>
      <c r="C49" s="57">
        <v>12102</v>
      </c>
      <c r="D49" s="15">
        <v>7711</v>
      </c>
      <c r="E49" s="15">
        <v>4391</v>
      </c>
    </row>
    <row r="50" spans="2:5" ht="14" customHeight="1" x14ac:dyDescent="0.3">
      <c r="B50" s="102" t="s">
        <v>64</v>
      </c>
      <c r="C50" s="57">
        <v>56335</v>
      </c>
      <c r="D50" s="15">
        <v>14498</v>
      </c>
      <c r="E50" s="15">
        <v>41837</v>
      </c>
    </row>
    <row r="51" spans="2:5" ht="14" customHeight="1" x14ac:dyDescent="0.3">
      <c r="B51" s="102" t="s">
        <v>65</v>
      </c>
      <c r="C51" s="57">
        <v>285688</v>
      </c>
      <c r="D51" s="15">
        <v>39463</v>
      </c>
      <c r="E51" s="15">
        <v>246225</v>
      </c>
    </row>
    <row r="52" spans="2:5" ht="14" customHeight="1" x14ac:dyDescent="0.3">
      <c r="B52" s="102" t="s">
        <v>66</v>
      </c>
      <c r="C52" s="57">
        <v>28184</v>
      </c>
      <c r="D52" s="15">
        <v>16368</v>
      </c>
      <c r="E52" s="15">
        <v>11816</v>
      </c>
    </row>
    <row r="53" spans="2:5" ht="14" customHeight="1" x14ac:dyDescent="0.3">
      <c r="B53" s="102" t="s">
        <v>67</v>
      </c>
      <c r="C53" s="57">
        <v>60771</v>
      </c>
      <c r="D53" s="15">
        <v>17143</v>
      </c>
      <c r="E53" s="15">
        <v>43628</v>
      </c>
    </row>
    <row r="54" spans="2:5" ht="14" customHeight="1" x14ac:dyDescent="0.3">
      <c r="B54" s="104" t="s">
        <v>68</v>
      </c>
      <c r="C54" s="59">
        <v>107</v>
      </c>
      <c r="D54" s="150">
        <v>48</v>
      </c>
      <c r="E54" s="150">
        <v>59</v>
      </c>
    </row>
    <row r="56" spans="2:5" x14ac:dyDescent="0.3">
      <c r="B56" s="106"/>
      <c r="C56" s="6"/>
      <c r="D56" s="6"/>
      <c r="E56" s="6"/>
    </row>
    <row r="57" spans="2:5" ht="14" customHeight="1" x14ac:dyDescent="0.3">
      <c r="B57" s="106"/>
      <c r="C57" s="6"/>
      <c r="D57" s="6"/>
      <c r="E57" s="6"/>
    </row>
  </sheetData>
  <mergeCells count="5">
    <mergeCell ref="C5:C6"/>
    <mergeCell ref="D5:D6"/>
    <mergeCell ref="E5:E6"/>
    <mergeCell ref="B2:E2"/>
    <mergeCell ref="B3:E3"/>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M54"/>
  <sheetViews>
    <sheetView workbookViewId="0"/>
  </sheetViews>
  <sheetFormatPr defaultColWidth="9.1796875" defaultRowHeight="10" outlineLevelRow="1" x14ac:dyDescent="0.2"/>
  <cols>
    <col min="1" max="1" width="3.90625" style="10" customWidth="1"/>
    <col min="2" max="2" width="57.81640625" style="10" customWidth="1"/>
    <col min="3" max="5" width="7.90625" style="10" customWidth="1"/>
    <col min="6" max="6" width="1" style="10" customWidth="1"/>
    <col min="7" max="9" width="7.90625" style="10" customWidth="1"/>
    <col min="10" max="10" width="1" style="10" customWidth="1"/>
    <col min="11" max="11" width="7.90625" style="11" customWidth="1"/>
    <col min="12" max="12" width="7.90625" style="10" customWidth="1"/>
    <col min="13" max="13" width="7.90625" style="11" customWidth="1"/>
    <col min="14" max="227" width="9.1796875" style="10"/>
    <col min="228" max="228" width="51.1796875" style="10" customWidth="1"/>
    <col min="229" max="236" width="9.81640625" style="10" customWidth="1"/>
    <col min="237" max="483" width="9.1796875" style="10"/>
    <col min="484" max="484" width="51.1796875" style="10" customWidth="1"/>
    <col min="485" max="492" width="9.81640625" style="10" customWidth="1"/>
    <col min="493" max="739" width="9.1796875" style="10"/>
    <col min="740" max="740" width="51.1796875" style="10" customWidth="1"/>
    <col min="741" max="748" width="9.81640625" style="10" customWidth="1"/>
    <col min="749" max="995" width="9.1796875" style="10"/>
    <col min="996" max="996" width="51.1796875" style="10" customWidth="1"/>
    <col min="997" max="1004" width="9.81640625" style="10" customWidth="1"/>
    <col min="1005" max="1251" width="9.1796875" style="10"/>
    <col min="1252" max="1252" width="51.1796875" style="10" customWidth="1"/>
    <col min="1253" max="1260" width="9.81640625" style="10" customWidth="1"/>
    <col min="1261" max="1507" width="9.1796875" style="10"/>
    <col min="1508" max="1508" width="51.1796875" style="10" customWidth="1"/>
    <col min="1509" max="1516" width="9.81640625" style="10" customWidth="1"/>
    <col min="1517" max="1763" width="9.1796875" style="10"/>
    <col min="1764" max="1764" width="51.1796875" style="10" customWidth="1"/>
    <col min="1765" max="1772" width="9.81640625" style="10" customWidth="1"/>
    <col min="1773" max="2019" width="9.1796875" style="10"/>
    <col min="2020" max="2020" width="51.1796875" style="10" customWidth="1"/>
    <col min="2021" max="2028" width="9.81640625" style="10" customWidth="1"/>
    <col min="2029" max="2275" width="9.1796875" style="10"/>
    <col min="2276" max="2276" width="51.1796875" style="10" customWidth="1"/>
    <col min="2277" max="2284" width="9.81640625" style="10" customWidth="1"/>
    <col min="2285" max="2531" width="9.1796875" style="10"/>
    <col min="2532" max="2532" width="51.1796875" style="10" customWidth="1"/>
    <col min="2533" max="2540" width="9.81640625" style="10" customWidth="1"/>
    <col min="2541" max="2787" width="9.1796875" style="10"/>
    <col min="2788" max="2788" width="51.1796875" style="10" customWidth="1"/>
    <col min="2789" max="2796" width="9.81640625" style="10" customWidth="1"/>
    <col min="2797" max="3043" width="9.1796875" style="10"/>
    <col min="3044" max="3044" width="51.1796875" style="10" customWidth="1"/>
    <col min="3045" max="3052" width="9.81640625" style="10" customWidth="1"/>
    <col min="3053" max="3299" width="9.1796875" style="10"/>
    <col min="3300" max="3300" width="51.1796875" style="10" customWidth="1"/>
    <col min="3301" max="3308" width="9.81640625" style="10" customWidth="1"/>
    <col min="3309" max="3555" width="9.1796875" style="10"/>
    <col min="3556" max="3556" width="51.1796875" style="10" customWidth="1"/>
    <col min="3557" max="3564" width="9.81640625" style="10" customWidth="1"/>
    <col min="3565" max="3811" width="9.1796875" style="10"/>
    <col min="3812" max="3812" width="51.1796875" style="10" customWidth="1"/>
    <col min="3813" max="3820" width="9.81640625" style="10" customWidth="1"/>
    <col min="3821" max="4067" width="9.1796875" style="10"/>
    <col min="4068" max="4068" width="51.1796875" style="10" customWidth="1"/>
    <col min="4069" max="4076" width="9.81640625" style="10" customWidth="1"/>
    <col min="4077" max="4323" width="9.1796875" style="10"/>
    <col min="4324" max="4324" width="51.1796875" style="10" customWidth="1"/>
    <col min="4325" max="4332" width="9.81640625" style="10" customWidth="1"/>
    <col min="4333" max="4579" width="9.1796875" style="10"/>
    <col min="4580" max="4580" width="51.1796875" style="10" customWidth="1"/>
    <col min="4581" max="4588" width="9.81640625" style="10" customWidth="1"/>
    <col min="4589" max="4835" width="9.1796875" style="10"/>
    <col min="4836" max="4836" width="51.1796875" style="10" customWidth="1"/>
    <col min="4837" max="4844" width="9.81640625" style="10" customWidth="1"/>
    <col min="4845" max="5091" width="9.1796875" style="10"/>
    <col min="5092" max="5092" width="51.1796875" style="10" customWidth="1"/>
    <col min="5093" max="5100" width="9.81640625" style="10" customWidth="1"/>
    <col min="5101" max="5347" width="9.1796875" style="10"/>
    <col min="5348" max="5348" width="51.1796875" style="10" customWidth="1"/>
    <col min="5349" max="5356" width="9.81640625" style="10" customWidth="1"/>
    <col min="5357" max="5603" width="9.1796875" style="10"/>
    <col min="5604" max="5604" width="51.1796875" style="10" customWidth="1"/>
    <col min="5605" max="5612" width="9.81640625" style="10" customWidth="1"/>
    <col min="5613" max="5859" width="9.1796875" style="10"/>
    <col min="5860" max="5860" width="51.1796875" style="10" customWidth="1"/>
    <col min="5861" max="5868" width="9.81640625" style="10" customWidth="1"/>
    <col min="5869" max="6115" width="9.1796875" style="10"/>
    <col min="6116" max="6116" width="51.1796875" style="10" customWidth="1"/>
    <col min="6117" max="6124" width="9.81640625" style="10" customWidth="1"/>
    <col min="6125" max="6371" width="9.1796875" style="10"/>
    <col min="6372" max="6372" width="51.1796875" style="10" customWidth="1"/>
    <col min="6373" max="6380" width="9.81640625" style="10" customWidth="1"/>
    <col min="6381" max="6627" width="9.1796875" style="10"/>
    <col min="6628" max="6628" width="51.1796875" style="10" customWidth="1"/>
    <col min="6629" max="6636" width="9.81640625" style="10" customWidth="1"/>
    <col min="6637" max="6883" width="9.1796875" style="10"/>
    <col min="6884" max="6884" width="51.1796875" style="10" customWidth="1"/>
    <col min="6885" max="6892" width="9.81640625" style="10" customWidth="1"/>
    <col min="6893" max="7139" width="9.1796875" style="10"/>
    <col min="7140" max="7140" width="51.1796875" style="10" customWidth="1"/>
    <col min="7141" max="7148" width="9.81640625" style="10" customWidth="1"/>
    <col min="7149" max="7395" width="9.1796875" style="10"/>
    <col min="7396" max="7396" width="51.1796875" style="10" customWidth="1"/>
    <col min="7397" max="7404" width="9.81640625" style="10" customWidth="1"/>
    <col min="7405" max="7651" width="9.1796875" style="10"/>
    <col min="7652" max="7652" width="51.1796875" style="10" customWidth="1"/>
    <col min="7653" max="7660" width="9.81640625" style="10" customWidth="1"/>
    <col min="7661" max="7907" width="9.1796875" style="10"/>
    <col min="7908" max="7908" width="51.1796875" style="10" customWidth="1"/>
    <col min="7909" max="7916" width="9.81640625" style="10" customWidth="1"/>
    <col min="7917" max="8163" width="9.1796875" style="10"/>
    <col min="8164" max="8164" width="51.1796875" style="10" customWidth="1"/>
    <col min="8165" max="8172" width="9.81640625" style="10" customWidth="1"/>
    <col min="8173" max="8419" width="9.1796875" style="10"/>
    <col min="8420" max="8420" width="51.1796875" style="10" customWidth="1"/>
    <col min="8421" max="8428" width="9.81640625" style="10" customWidth="1"/>
    <col min="8429" max="8675" width="9.1796875" style="10"/>
    <col min="8676" max="8676" width="51.1796875" style="10" customWidth="1"/>
    <col min="8677" max="8684" width="9.81640625" style="10" customWidth="1"/>
    <col min="8685" max="8931" width="9.1796875" style="10"/>
    <col min="8932" max="8932" width="51.1796875" style="10" customWidth="1"/>
    <col min="8933" max="8940" width="9.81640625" style="10" customWidth="1"/>
    <col min="8941" max="9187" width="9.1796875" style="10"/>
    <col min="9188" max="9188" width="51.1796875" style="10" customWidth="1"/>
    <col min="9189" max="9196" width="9.81640625" style="10" customWidth="1"/>
    <col min="9197" max="9443" width="9.1796875" style="10"/>
    <col min="9444" max="9444" width="51.1796875" style="10" customWidth="1"/>
    <col min="9445" max="9452" width="9.81640625" style="10" customWidth="1"/>
    <col min="9453" max="9699" width="9.1796875" style="10"/>
    <col min="9700" max="9700" width="51.1796875" style="10" customWidth="1"/>
    <col min="9701" max="9708" width="9.81640625" style="10" customWidth="1"/>
    <col min="9709" max="9955" width="9.1796875" style="10"/>
    <col min="9956" max="9956" width="51.1796875" style="10" customWidth="1"/>
    <col min="9957" max="9964" width="9.81640625" style="10" customWidth="1"/>
    <col min="9965" max="10211" width="9.1796875" style="10"/>
    <col min="10212" max="10212" width="51.1796875" style="10" customWidth="1"/>
    <col min="10213" max="10220" width="9.81640625" style="10" customWidth="1"/>
    <col min="10221" max="10467" width="9.1796875" style="10"/>
    <col min="10468" max="10468" width="51.1796875" style="10" customWidth="1"/>
    <col min="10469" max="10476" width="9.81640625" style="10" customWidth="1"/>
    <col min="10477" max="10723" width="9.1796875" style="10"/>
    <col min="10724" max="10724" width="51.1796875" style="10" customWidth="1"/>
    <col min="10725" max="10732" width="9.81640625" style="10" customWidth="1"/>
    <col min="10733" max="10979" width="9.1796875" style="10"/>
    <col min="10980" max="10980" width="51.1796875" style="10" customWidth="1"/>
    <col min="10981" max="10988" width="9.81640625" style="10" customWidth="1"/>
    <col min="10989" max="11235" width="9.1796875" style="10"/>
    <col min="11236" max="11236" width="51.1796875" style="10" customWidth="1"/>
    <col min="11237" max="11244" width="9.81640625" style="10" customWidth="1"/>
    <col min="11245" max="11491" width="9.1796875" style="10"/>
    <col min="11492" max="11492" width="51.1796875" style="10" customWidth="1"/>
    <col min="11493" max="11500" width="9.81640625" style="10" customWidth="1"/>
    <col min="11501" max="11747" width="9.1796875" style="10"/>
    <col min="11748" max="11748" width="51.1796875" style="10" customWidth="1"/>
    <col min="11749" max="11756" width="9.81640625" style="10" customWidth="1"/>
    <col min="11757" max="12003" width="9.1796875" style="10"/>
    <col min="12004" max="12004" width="51.1796875" style="10" customWidth="1"/>
    <col min="12005" max="12012" width="9.81640625" style="10" customWidth="1"/>
    <col min="12013" max="12259" width="9.1796875" style="10"/>
    <col min="12260" max="12260" width="51.1796875" style="10" customWidth="1"/>
    <col min="12261" max="12268" width="9.81640625" style="10" customWidth="1"/>
    <col min="12269" max="12515" width="9.1796875" style="10"/>
    <col min="12516" max="12516" width="51.1796875" style="10" customWidth="1"/>
    <col min="12517" max="12524" width="9.81640625" style="10" customWidth="1"/>
    <col min="12525" max="12771" width="9.1796875" style="10"/>
    <col min="12772" max="12772" width="51.1796875" style="10" customWidth="1"/>
    <col min="12773" max="12780" width="9.81640625" style="10" customWidth="1"/>
    <col min="12781" max="13027" width="9.1796875" style="10"/>
    <col min="13028" max="13028" width="51.1796875" style="10" customWidth="1"/>
    <col min="13029" max="13036" width="9.81640625" style="10" customWidth="1"/>
    <col min="13037" max="13283" width="9.1796875" style="10"/>
    <col min="13284" max="13284" width="51.1796875" style="10" customWidth="1"/>
    <col min="13285" max="13292" width="9.81640625" style="10" customWidth="1"/>
    <col min="13293" max="13539" width="9.1796875" style="10"/>
    <col min="13540" max="13540" width="51.1796875" style="10" customWidth="1"/>
    <col min="13541" max="13548" width="9.81640625" style="10" customWidth="1"/>
    <col min="13549" max="13795" width="9.1796875" style="10"/>
    <col min="13796" max="13796" width="51.1796875" style="10" customWidth="1"/>
    <col min="13797" max="13804" width="9.81640625" style="10" customWidth="1"/>
    <col min="13805" max="14051" width="9.1796875" style="10"/>
    <col min="14052" max="14052" width="51.1796875" style="10" customWidth="1"/>
    <col min="14053" max="14060" width="9.81640625" style="10" customWidth="1"/>
    <col min="14061" max="14307" width="9.1796875" style="10"/>
    <col min="14308" max="14308" width="51.1796875" style="10" customWidth="1"/>
    <col min="14309" max="14316" width="9.81640625" style="10" customWidth="1"/>
    <col min="14317" max="14563" width="9.1796875" style="10"/>
    <col min="14564" max="14564" width="51.1796875" style="10" customWidth="1"/>
    <col min="14565" max="14572" width="9.81640625" style="10" customWidth="1"/>
    <col min="14573" max="14819" width="9.1796875" style="10"/>
    <col min="14820" max="14820" width="51.1796875" style="10" customWidth="1"/>
    <col min="14821" max="14828" width="9.81640625" style="10" customWidth="1"/>
    <col min="14829" max="15075" width="9.1796875" style="10"/>
    <col min="15076" max="15076" width="51.1796875" style="10" customWidth="1"/>
    <col min="15077" max="15084" width="9.81640625" style="10" customWidth="1"/>
    <col min="15085" max="15331" width="9.1796875" style="10"/>
    <col min="15332" max="15332" width="51.1796875" style="10" customWidth="1"/>
    <col min="15333" max="15340" width="9.81640625" style="10" customWidth="1"/>
    <col min="15341" max="15587" width="9.1796875" style="10"/>
    <col min="15588" max="15588" width="51.1796875" style="10" customWidth="1"/>
    <col min="15589" max="15596" width="9.81640625" style="10" customWidth="1"/>
    <col min="15597" max="15843" width="9.1796875" style="10"/>
    <col min="15844" max="15844" width="51.1796875" style="10" customWidth="1"/>
    <col min="15845" max="15852" width="9.81640625" style="10" customWidth="1"/>
    <col min="15853" max="16099" width="9.1796875" style="10"/>
    <col min="16100" max="16100" width="51.1796875" style="10" customWidth="1"/>
    <col min="16101" max="16108" width="9.81640625" style="10" customWidth="1"/>
    <col min="16109" max="16384" width="9.1796875" style="10"/>
  </cols>
  <sheetData>
    <row r="1" spans="2:13" s="1" customFormat="1" ht="17.25" customHeight="1" x14ac:dyDescent="0.3">
      <c r="B1" s="40"/>
      <c r="C1" s="41"/>
      <c r="D1" s="42"/>
      <c r="M1" s="36" t="s">
        <v>226</v>
      </c>
    </row>
    <row r="2" spans="2:13" s="1" customFormat="1" ht="28.5" customHeight="1" x14ac:dyDescent="0.3">
      <c r="B2" s="181" t="s">
        <v>342</v>
      </c>
      <c r="C2" s="181"/>
      <c r="D2" s="181"/>
      <c r="E2" s="181"/>
      <c r="F2" s="181"/>
      <c r="G2" s="181"/>
      <c r="H2" s="181"/>
      <c r="I2" s="181"/>
      <c r="J2" s="181"/>
      <c r="K2" s="181"/>
      <c r="L2" s="181"/>
      <c r="M2" s="181"/>
    </row>
    <row r="3" spans="2:13" s="1" customFormat="1" ht="15.75" customHeight="1" x14ac:dyDescent="0.3">
      <c r="B3" s="182" t="s">
        <v>340</v>
      </c>
      <c r="C3" s="182"/>
      <c r="D3" s="182"/>
      <c r="E3" s="182"/>
      <c r="F3" s="182"/>
      <c r="G3" s="182"/>
      <c r="H3" s="182"/>
      <c r="I3" s="182"/>
      <c r="J3" s="182"/>
      <c r="K3" s="182"/>
      <c r="L3" s="182"/>
      <c r="M3" s="182"/>
    </row>
    <row r="4" spans="2:13" x14ac:dyDescent="0.2">
      <c r="B4" s="10" t="s">
        <v>115</v>
      </c>
    </row>
    <row r="5" spans="2:13" ht="20" customHeight="1" x14ac:dyDescent="0.2">
      <c r="B5" s="37" t="s">
        <v>123</v>
      </c>
      <c r="C5" s="201" t="s">
        <v>122</v>
      </c>
      <c r="D5" s="201"/>
      <c r="E5" s="201"/>
      <c r="F5" s="47"/>
      <c r="G5" s="201" t="s">
        <v>124</v>
      </c>
      <c r="H5" s="201"/>
      <c r="I5" s="201"/>
      <c r="J5" s="47"/>
      <c r="K5" s="201" t="s">
        <v>121</v>
      </c>
      <c r="L5" s="201"/>
      <c r="M5" s="201"/>
    </row>
    <row r="6" spans="2:13" ht="18.75" customHeight="1" x14ac:dyDescent="0.25">
      <c r="B6" s="43" t="s">
        <v>46</v>
      </c>
      <c r="C6" s="97">
        <v>2021</v>
      </c>
      <c r="D6" s="97">
        <v>2020</v>
      </c>
      <c r="E6" s="97">
        <v>2019</v>
      </c>
      <c r="F6" s="97"/>
      <c r="G6" s="97">
        <v>2021</v>
      </c>
      <c r="H6" s="97">
        <v>2020</v>
      </c>
      <c r="I6" s="97">
        <v>2019</v>
      </c>
      <c r="J6" s="97"/>
      <c r="K6" s="97">
        <v>2021</v>
      </c>
      <c r="L6" s="97">
        <v>2020</v>
      </c>
      <c r="M6" s="97">
        <v>2019</v>
      </c>
    </row>
    <row r="7" spans="2:13" s="40" customFormat="1" ht="14" customHeight="1" x14ac:dyDescent="0.25">
      <c r="B7" s="40" t="s">
        <v>0</v>
      </c>
      <c r="C7" s="63">
        <f>+'Q13'!C7</f>
        <v>35.6861458324057</v>
      </c>
      <c r="D7" s="63">
        <v>34.576963303797335</v>
      </c>
      <c r="E7" s="63">
        <v>36.665207005415354</v>
      </c>
      <c r="F7" s="63"/>
      <c r="G7" s="63">
        <f>+'Q34'!C7</f>
        <v>32.628858845251813</v>
      </c>
      <c r="H7" s="64">
        <v>29.399565740411806</v>
      </c>
      <c r="I7" s="64">
        <v>32.625717850119429</v>
      </c>
      <c r="J7" s="63"/>
      <c r="K7" s="63">
        <f>+'Q39'!C7:C54</f>
        <v>353.56295278383084</v>
      </c>
      <c r="L7" s="63">
        <v>372.7556946821087</v>
      </c>
      <c r="M7" s="63">
        <v>425.8403800288969</v>
      </c>
    </row>
    <row r="8" spans="2:13" ht="14" customHeight="1" x14ac:dyDescent="0.2">
      <c r="B8" s="10" t="s">
        <v>53</v>
      </c>
      <c r="C8" s="20">
        <f>+'Q13'!C8</f>
        <v>17.568004705190411</v>
      </c>
      <c r="D8" s="31">
        <v>14.973354457727206</v>
      </c>
      <c r="E8" s="31">
        <v>16.380586197952425</v>
      </c>
      <c r="F8" s="31"/>
      <c r="G8" s="20">
        <f>+'Q34'!C8</f>
        <v>20.29762303314358</v>
      </c>
      <c r="H8" s="31">
        <v>22.28886110042334</v>
      </c>
      <c r="I8" s="31">
        <v>26.782786885245901</v>
      </c>
      <c r="J8" s="31"/>
      <c r="K8" s="20">
        <f>+'Q39'!C8:C55</f>
        <v>156.26412298573803</v>
      </c>
      <c r="L8" s="20">
        <v>142.99595227950573</v>
      </c>
      <c r="M8" s="20">
        <v>186.00828672053035</v>
      </c>
    </row>
    <row r="9" spans="2:13" ht="14" customHeight="1" x14ac:dyDescent="0.2">
      <c r="B9" s="10" t="s">
        <v>47</v>
      </c>
      <c r="C9" s="20">
        <f>+'Q13'!C9</f>
        <v>44.026763990267639</v>
      </c>
      <c r="D9" s="31">
        <v>34.27592116538132</v>
      </c>
      <c r="E9" s="31">
        <v>42.142770866046625</v>
      </c>
      <c r="F9" s="31"/>
      <c r="G9" s="20">
        <f>+'Q34'!C9</f>
        <v>38.210555402044847</v>
      </c>
      <c r="H9" s="31">
        <v>35.033928571428589</v>
      </c>
      <c r="I9" s="31">
        <v>34.098882201203786</v>
      </c>
      <c r="J9" s="31"/>
      <c r="K9" s="20">
        <f>+'Q39'!C9:C56</f>
        <v>446.82510013351157</v>
      </c>
      <c r="L9" s="20">
        <v>575.14810045074069</v>
      </c>
      <c r="M9" s="20">
        <v>493.55738396624474</v>
      </c>
    </row>
    <row r="10" spans="2:13" ht="14" customHeight="1" x14ac:dyDescent="0.2">
      <c r="B10" s="10" t="s">
        <v>48</v>
      </c>
      <c r="C10" s="20">
        <f>+'Q13'!C10</f>
        <v>40.030064204358325</v>
      </c>
      <c r="D10" s="31">
        <v>37.646823765998128</v>
      </c>
      <c r="E10" s="31">
        <v>41.226752235752606</v>
      </c>
      <c r="F10" s="31"/>
      <c r="G10" s="20">
        <f>+'Q34'!C10</f>
        <v>32.622243672767837</v>
      </c>
      <c r="H10" s="31">
        <v>28.376374799901651</v>
      </c>
      <c r="I10" s="31">
        <v>32.84093508942788</v>
      </c>
      <c r="J10" s="31"/>
      <c r="K10" s="20">
        <f>+'Q39'!C10:C57</f>
        <v>321.80298515567199</v>
      </c>
      <c r="L10" s="31">
        <v>337.8996817528938</v>
      </c>
      <c r="M10" s="31">
        <v>377.49583937328441</v>
      </c>
    </row>
    <row r="11" spans="2:13" s="98" customFormat="1" ht="14" hidden="1" customHeight="1" outlineLevel="1" x14ac:dyDescent="0.35">
      <c r="B11" s="99" t="s">
        <v>290</v>
      </c>
      <c r="C11" s="116">
        <f>+'Q13'!C11</f>
        <v>44.26574918653651</v>
      </c>
      <c r="D11" s="113">
        <v>41.110483521391323</v>
      </c>
      <c r="E11" s="113" t="s">
        <v>339</v>
      </c>
      <c r="F11" s="113"/>
      <c r="G11" s="116">
        <f>+'Q34'!C11</f>
        <v>36.695698017714463</v>
      </c>
      <c r="H11" s="113">
        <v>20.206952743074336</v>
      </c>
      <c r="I11" s="113" t="s">
        <v>339</v>
      </c>
      <c r="J11" s="145"/>
      <c r="K11" s="116">
        <f>+'Q39'!C11:C58</f>
        <v>171.61279039415294</v>
      </c>
      <c r="L11" s="113">
        <v>170.48022598870043</v>
      </c>
      <c r="M11" s="113" t="s">
        <v>339</v>
      </c>
    </row>
    <row r="12" spans="2:13" s="98" customFormat="1" ht="14" hidden="1" customHeight="1" outlineLevel="1" x14ac:dyDescent="0.35">
      <c r="B12" s="99" t="s">
        <v>291</v>
      </c>
      <c r="C12" s="116">
        <f>+'Q13'!C12</f>
        <v>51.465570719602979</v>
      </c>
      <c r="D12" s="113">
        <v>45.761138613861384</v>
      </c>
      <c r="E12" s="113" t="s">
        <v>339</v>
      </c>
      <c r="F12" s="113"/>
      <c r="G12" s="116">
        <f>+'Q34'!C12</f>
        <v>17.857767063432341</v>
      </c>
      <c r="H12" s="113">
        <v>20.605476673428104</v>
      </c>
      <c r="I12" s="113" t="s">
        <v>339</v>
      </c>
      <c r="J12" s="145"/>
      <c r="K12" s="116">
        <f>+'Q39'!C12:C59</f>
        <v>371.71838074398249</v>
      </c>
      <c r="L12" s="113">
        <v>182.21463289843948</v>
      </c>
      <c r="M12" s="113" t="s">
        <v>339</v>
      </c>
    </row>
    <row r="13" spans="2:13" s="98" customFormat="1" ht="14" hidden="1" customHeight="1" outlineLevel="1" x14ac:dyDescent="0.35">
      <c r="B13" s="99" t="s">
        <v>292</v>
      </c>
      <c r="C13" s="116">
        <f>+'Q13'!C13</f>
        <v>91.612903225806448</v>
      </c>
      <c r="D13" s="113">
        <v>96.509240246406563</v>
      </c>
      <c r="E13" s="113" t="s">
        <v>339</v>
      </c>
      <c r="F13" s="113"/>
      <c r="G13" s="116">
        <f>+'Q34'!C13</f>
        <v>39.239436619718283</v>
      </c>
      <c r="H13" s="113">
        <v>32.72978723404254</v>
      </c>
      <c r="I13" s="113" t="s">
        <v>339</v>
      </c>
      <c r="J13" s="145"/>
      <c r="K13" s="116">
        <f>+'Q39'!C13:C60</f>
        <v>553.04225352112678</v>
      </c>
      <c r="L13" s="113">
        <v>724.38936170212764</v>
      </c>
      <c r="M13" s="113" t="s">
        <v>339</v>
      </c>
    </row>
    <row r="14" spans="2:13" s="98" customFormat="1" ht="14" hidden="1" customHeight="1" outlineLevel="1" x14ac:dyDescent="0.35">
      <c r="B14" s="99" t="s">
        <v>293</v>
      </c>
      <c r="C14" s="116">
        <f>+'Q13'!C14</f>
        <v>32.956003901637658</v>
      </c>
      <c r="D14" s="113">
        <v>31.32169833208734</v>
      </c>
      <c r="E14" s="113" t="s">
        <v>339</v>
      </c>
      <c r="F14" s="113"/>
      <c r="G14" s="116">
        <f>+'Q34'!C14</f>
        <v>28.491549186073804</v>
      </c>
      <c r="H14" s="113">
        <v>22.602469135802455</v>
      </c>
      <c r="I14" s="113" t="s">
        <v>339</v>
      </c>
      <c r="J14" s="145"/>
      <c r="K14" s="116">
        <f>+'Q39'!C14:C61</f>
        <v>328.45450874831772</v>
      </c>
      <c r="L14" s="113">
        <v>218.9412556808619</v>
      </c>
      <c r="M14" s="113" t="s">
        <v>339</v>
      </c>
    </row>
    <row r="15" spans="2:13" s="98" customFormat="1" ht="14" hidden="1" customHeight="1" outlineLevel="1" x14ac:dyDescent="0.35">
      <c r="B15" s="99" t="s">
        <v>294</v>
      </c>
      <c r="C15" s="116">
        <f>+'Q13'!C15</f>
        <v>21.926576144104605</v>
      </c>
      <c r="D15" s="113">
        <v>19.849106358042778</v>
      </c>
      <c r="E15" s="113" t="s">
        <v>339</v>
      </c>
      <c r="F15" s="113"/>
      <c r="G15" s="116">
        <f>+'Q34'!C15</f>
        <v>39.197386711148035</v>
      </c>
      <c r="H15" s="113">
        <v>48.974684478559212</v>
      </c>
      <c r="I15" s="113" t="s">
        <v>339</v>
      </c>
      <c r="J15" s="145"/>
      <c r="K15" s="116">
        <f>+'Q39'!C15:C62</f>
        <v>182.22314578005123</v>
      </c>
      <c r="L15" s="113">
        <v>134.97158200939802</v>
      </c>
      <c r="M15" s="113" t="s">
        <v>339</v>
      </c>
    </row>
    <row r="16" spans="2:13" s="98" customFormat="1" ht="14" hidden="1" customHeight="1" outlineLevel="1" x14ac:dyDescent="0.35">
      <c r="B16" s="99" t="s">
        <v>295</v>
      </c>
      <c r="C16" s="116">
        <f>+'Q13'!C16</f>
        <v>21.052114060963621</v>
      </c>
      <c r="D16" s="113">
        <v>15.669683368896084</v>
      </c>
      <c r="E16" s="113" t="s">
        <v>339</v>
      </c>
      <c r="F16" s="113"/>
      <c r="G16" s="116">
        <f>+'Q34'!C16</f>
        <v>28.637669313404977</v>
      </c>
      <c r="H16" s="113">
        <v>24.315229300360002</v>
      </c>
      <c r="I16" s="113" t="s">
        <v>339</v>
      </c>
      <c r="J16" s="145"/>
      <c r="K16" s="116">
        <f>+'Q39'!C16:C63</f>
        <v>199.68350785340311</v>
      </c>
      <c r="L16" s="113">
        <v>241.27768195929636</v>
      </c>
      <c r="M16" s="113" t="s">
        <v>339</v>
      </c>
    </row>
    <row r="17" spans="2:13" s="98" customFormat="1" ht="14" hidden="1" customHeight="1" outlineLevel="1" x14ac:dyDescent="0.35">
      <c r="B17" s="99" t="s">
        <v>296</v>
      </c>
      <c r="C17" s="116">
        <f>+'Q13'!C17</f>
        <v>31.160807518273582</v>
      </c>
      <c r="D17" s="113">
        <v>37.014199487602589</v>
      </c>
      <c r="E17" s="113" t="s">
        <v>339</v>
      </c>
      <c r="F17" s="113"/>
      <c r="G17" s="116">
        <f>+'Q34'!C17</f>
        <v>29.906869589500271</v>
      </c>
      <c r="H17" s="113">
        <v>17.509033317691213</v>
      </c>
      <c r="I17" s="113" t="s">
        <v>339</v>
      </c>
      <c r="J17" s="145"/>
      <c r="K17" s="116">
        <f>+'Q39'!C17:C64</f>
        <v>214.95040627626807</v>
      </c>
      <c r="L17" s="113">
        <v>412.61252485089466</v>
      </c>
      <c r="M17" s="113" t="s">
        <v>339</v>
      </c>
    </row>
    <row r="18" spans="2:13" s="98" customFormat="1" ht="14" hidden="1" customHeight="1" outlineLevel="1" x14ac:dyDescent="0.35">
      <c r="B18" s="99" t="s">
        <v>297</v>
      </c>
      <c r="C18" s="116">
        <f>+'Q13'!C18</f>
        <v>51.838634600465468</v>
      </c>
      <c r="D18" s="113">
        <v>57.34359054870869</v>
      </c>
      <c r="E18" s="113" t="s">
        <v>339</v>
      </c>
      <c r="F18" s="113"/>
      <c r="G18" s="116">
        <f>+'Q34'!C18</f>
        <v>31.635588147261259</v>
      </c>
      <c r="H18" s="113">
        <v>39.139630390143687</v>
      </c>
      <c r="I18" s="113" t="s">
        <v>339</v>
      </c>
      <c r="J18" s="145"/>
      <c r="K18" s="116">
        <f>+'Q39'!C18:C65</f>
        <v>490.40867003367032</v>
      </c>
      <c r="L18" s="113">
        <v>149.12826198192059</v>
      </c>
      <c r="M18" s="113" t="s">
        <v>339</v>
      </c>
    </row>
    <row r="19" spans="2:13" s="98" customFormat="1" ht="14" hidden="1" customHeight="1" outlineLevel="1" x14ac:dyDescent="0.35">
      <c r="B19" s="99" t="s">
        <v>298</v>
      </c>
      <c r="C19" s="116">
        <f>+'Q13'!C19</f>
        <v>31.395902810862314</v>
      </c>
      <c r="D19" s="113">
        <v>25.836206093356939</v>
      </c>
      <c r="E19" s="113" t="s">
        <v>339</v>
      </c>
      <c r="F19" s="113"/>
      <c r="G19" s="116">
        <f>+'Q34'!C19</f>
        <v>35.457966616084931</v>
      </c>
      <c r="H19" s="113">
        <v>23.568337540569786</v>
      </c>
      <c r="I19" s="113" t="s">
        <v>339</v>
      </c>
      <c r="J19" s="145"/>
      <c r="K19" s="116">
        <f>+'Q39'!C19:C66</f>
        <v>550.69945652173908</v>
      </c>
      <c r="L19" s="113">
        <v>393.02613941018751</v>
      </c>
      <c r="M19" s="113" t="s">
        <v>339</v>
      </c>
    </row>
    <row r="20" spans="2:13" s="98" customFormat="1" ht="14" hidden="1" customHeight="1" outlineLevel="1" x14ac:dyDescent="0.35">
      <c r="B20" s="99" t="s">
        <v>299</v>
      </c>
      <c r="C20" s="116">
        <f>+'Q13'!C20</f>
        <v>71.341925701288858</v>
      </c>
      <c r="D20" s="113">
        <v>72.607879924953096</v>
      </c>
      <c r="E20" s="113" t="s">
        <v>339</v>
      </c>
      <c r="F20" s="113"/>
      <c r="G20" s="116">
        <f>+'Q34'!C20</f>
        <v>34.690754516471799</v>
      </c>
      <c r="H20" s="113">
        <v>45.659776055124922</v>
      </c>
      <c r="I20" s="113" t="s">
        <v>339</v>
      </c>
      <c r="J20" s="145"/>
      <c r="K20" s="116">
        <f>+'Q39'!C20:C67</f>
        <v>1237.3250807319698</v>
      </c>
      <c r="L20" s="113">
        <v>1216.6480144404331</v>
      </c>
      <c r="M20" s="113" t="s">
        <v>339</v>
      </c>
    </row>
    <row r="21" spans="2:13" s="98" customFormat="1" ht="14" hidden="1" customHeight="1" outlineLevel="1" x14ac:dyDescent="0.35">
      <c r="B21" s="99" t="s">
        <v>300</v>
      </c>
      <c r="C21" s="116">
        <f>+'Q13'!C21</f>
        <v>59.131905298759868</v>
      </c>
      <c r="D21" s="113">
        <v>58.538454986798392</v>
      </c>
      <c r="E21" s="113" t="s">
        <v>339</v>
      </c>
      <c r="F21" s="113"/>
      <c r="G21" s="116">
        <f>+'Q34'!C21</f>
        <v>44.971673702846267</v>
      </c>
      <c r="H21" s="113">
        <v>29.213589407827691</v>
      </c>
      <c r="I21" s="113" t="s">
        <v>339</v>
      </c>
      <c r="J21" s="145"/>
      <c r="K21" s="116">
        <f>+'Q39'!C21:C68</f>
        <v>390.8008440514468</v>
      </c>
      <c r="L21" s="113">
        <v>368.71899791231743</v>
      </c>
      <c r="M21" s="113" t="s">
        <v>339</v>
      </c>
    </row>
    <row r="22" spans="2:13" s="98" customFormat="1" ht="14" hidden="1" customHeight="1" outlineLevel="1" x14ac:dyDescent="0.35">
      <c r="B22" s="99" t="s">
        <v>301</v>
      </c>
      <c r="C22" s="116">
        <f>+'Q13'!C22</f>
        <v>76.13305613305613</v>
      </c>
      <c r="D22" s="116">
        <v>76.504021447721186</v>
      </c>
      <c r="E22" s="116">
        <v>77.187041426797606</v>
      </c>
      <c r="F22" s="116"/>
      <c r="G22" s="116">
        <f>+'Q34'!C22</f>
        <v>30.993719279082651</v>
      </c>
      <c r="H22" s="116">
        <v>32.610456966638893</v>
      </c>
      <c r="I22" s="116">
        <v>36.803451301550162</v>
      </c>
      <c r="J22" s="145"/>
      <c r="K22" s="116">
        <f>+'Q39'!C22:C69</f>
        <v>491.95224849327747</v>
      </c>
      <c r="L22" s="116">
        <v>843.23217636022514</v>
      </c>
      <c r="M22" s="116">
        <v>696.74691103789132</v>
      </c>
    </row>
    <row r="23" spans="2:13" s="98" customFormat="1" ht="14" hidden="1" customHeight="1" outlineLevel="1" x14ac:dyDescent="0.35">
      <c r="B23" s="99" t="s">
        <v>302</v>
      </c>
      <c r="C23" s="116">
        <f>+'Q13'!C23</f>
        <v>61.031606077048295</v>
      </c>
      <c r="D23" s="116">
        <v>54.009786597798012</v>
      </c>
      <c r="E23" s="116">
        <v>59.469919485814991</v>
      </c>
      <c r="F23" s="116"/>
      <c r="G23" s="116">
        <f>+'Q34'!C23</f>
        <v>31.663943990664905</v>
      </c>
      <c r="H23" s="116">
        <v>30.456713225116449</v>
      </c>
      <c r="I23" s="116">
        <v>35.868099941894251</v>
      </c>
      <c r="J23" s="145"/>
      <c r="K23" s="116">
        <f>+'Q39'!C23:C70</f>
        <v>400.20456627978007</v>
      </c>
      <c r="L23" s="116">
        <v>723.93450771779942</v>
      </c>
      <c r="M23" s="116">
        <v>697.02218042166317</v>
      </c>
    </row>
    <row r="24" spans="2:13" s="98" customFormat="1" ht="14" hidden="1" customHeight="1" outlineLevel="1" x14ac:dyDescent="0.35">
      <c r="B24" s="99" t="s">
        <v>303</v>
      </c>
      <c r="C24" s="116">
        <f>+'Q13'!C24</f>
        <v>34.223615356717268</v>
      </c>
      <c r="D24" s="116">
        <v>34.501775529968789</v>
      </c>
      <c r="E24" s="116">
        <v>37.895737170784685</v>
      </c>
      <c r="F24" s="116"/>
      <c r="G24" s="116">
        <f>+'Q34'!C24</f>
        <v>29.162818863068548</v>
      </c>
      <c r="H24" s="116">
        <v>23.414814814814846</v>
      </c>
      <c r="I24" s="116">
        <v>31.129827326789425</v>
      </c>
      <c r="J24" s="145"/>
      <c r="K24" s="116">
        <f>+'Q39'!C24:C71</f>
        <v>312.72223618090482</v>
      </c>
      <c r="L24" s="116">
        <v>363.18894687541808</v>
      </c>
      <c r="M24" s="116">
        <v>276.2545473885757</v>
      </c>
    </row>
    <row r="25" spans="2:13" s="98" customFormat="1" ht="14" hidden="1" customHeight="1" outlineLevel="1" x14ac:dyDescent="0.35">
      <c r="B25" s="99" t="s">
        <v>304</v>
      </c>
      <c r="C25" s="116">
        <f>+'Q13'!C25</f>
        <v>55.3775487340354</v>
      </c>
      <c r="D25" s="113">
        <v>52.501450957632031</v>
      </c>
      <c r="E25" s="113" t="s">
        <v>339</v>
      </c>
      <c r="F25" s="113"/>
      <c r="G25" s="116">
        <f>+'Q34'!C25</f>
        <v>26.291523366376712</v>
      </c>
      <c r="H25" s="113">
        <v>23.114746849436244</v>
      </c>
      <c r="I25" s="113" t="s">
        <v>339</v>
      </c>
      <c r="J25" s="145"/>
      <c r="K25" s="116">
        <f>+'Q39'!C25:C72</f>
        <v>279.83745853534077</v>
      </c>
      <c r="L25" s="113">
        <v>270.49912942542079</v>
      </c>
      <c r="M25" s="113" t="s">
        <v>339</v>
      </c>
    </row>
    <row r="26" spans="2:13" s="98" customFormat="1" ht="14" hidden="1" customHeight="1" outlineLevel="1" x14ac:dyDescent="0.35">
      <c r="B26" s="99" t="s">
        <v>305</v>
      </c>
      <c r="C26" s="116">
        <f>+'Q13'!C26</f>
        <v>34.545052831316688</v>
      </c>
      <c r="D26" s="113">
        <v>33.593256059009484</v>
      </c>
      <c r="E26" s="113" t="s">
        <v>339</v>
      </c>
      <c r="F26" s="113"/>
      <c r="G26" s="116">
        <f>+'Q34'!C26</f>
        <v>27.282505643340762</v>
      </c>
      <c r="H26" s="113">
        <v>23.88735100376427</v>
      </c>
      <c r="I26" s="113" t="s">
        <v>339</v>
      </c>
      <c r="J26" s="145"/>
      <c r="K26" s="116">
        <f>+'Q39'!C26:C73</f>
        <v>310.84849356439179</v>
      </c>
      <c r="L26" s="113">
        <v>238.26361608748849</v>
      </c>
      <c r="M26" s="113" t="s">
        <v>339</v>
      </c>
    </row>
    <row r="27" spans="2:13" s="98" customFormat="1" ht="14" hidden="1" customHeight="1" outlineLevel="1" x14ac:dyDescent="0.35">
      <c r="B27" s="99" t="s">
        <v>306</v>
      </c>
      <c r="C27" s="116">
        <f>+'Q13'!C27</f>
        <v>65.890128046261879</v>
      </c>
      <c r="D27" s="113">
        <v>60.061394296792955</v>
      </c>
      <c r="E27" s="113" t="s">
        <v>339</v>
      </c>
      <c r="F27" s="113"/>
      <c r="G27" s="116">
        <f>+'Q34'!C27</f>
        <v>21.306043129388055</v>
      </c>
      <c r="H27" s="113">
        <v>19.173100201748557</v>
      </c>
      <c r="I27" s="113" t="s">
        <v>339</v>
      </c>
      <c r="J27" s="145"/>
      <c r="K27" s="116">
        <f>+'Q39'!C27:C74</f>
        <v>249.21214970848217</v>
      </c>
      <c r="L27" s="113">
        <v>422.20546505517603</v>
      </c>
      <c r="M27" s="113" t="s">
        <v>339</v>
      </c>
    </row>
    <row r="28" spans="2:13" s="98" customFormat="1" ht="14" hidden="1" customHeight="1" outlineLevel="1" x14ac:dyDescent="0.35">
      <c r="B28" s="99" t="s">
        <v>307</v>
      </c>
      <c r="C28" s="116">
        <f>+'Q13'!C28</f>
        <v>59.959441189725105</v>
      </c>
      <c r="D28" s="113">
        <v>56.800425192665429</v>
      </c>
      <c r="E28" s="113" t="s">
        <v>339</v>
      </c>
      <c r="F28" s="113"/>
      <c r="G28" s="116">
        <f>+'Q34'!C28</f>
        <v>44.383408493047646</v>
      </c>
      <c r="H28" s="113">
        <v>42.253859829699344</v>
      </c>
      <c r="I28" s="113" t="s">
        <v>339</v>
      </c>
      <c r="J28" s="145"/>
      <c r="K28" s="116">
        <f>+'Q39'!C28:C75</f>
        <v>410.77164350376154</v>
      </c>
      <c r="L28" s="113">
        <v>326.56340579710138</v>
      </c>
      <c r="M28" s="113" t="s">
        <v>339</v>
      </c>
    </row>
    <row r="29" spans="2:13" s="98" customFormat="1" ht="14" hidden="1" customHeight="1" outlineLevel="1" x14ac:dyDescent="0.35">
      <c r="B29" s="99" t="s">
        <v>308</v>
      </c>
      <c r="C29" s="116">
        <f>+'Q13'!C29</f>
        <v>42.153053651722182</v>
      </c>
      <c r="D29" s="113">
        <v>39.162008714405175</v>
      </c>
      <c r="E29" s="113" t="s">
        <v>339</v>
      </c>
      <c r="F29" s="113"/>
      <c r="G29" s="116">
        <f>+'Q34'!C29</f>
        <v>31.458989229494538</v>
      </c>
      <c r="H29" s="113">
        <v>31.156552034164903</v>
      </c>
      <c r="I29" s="113" t="s">
        <v>339</v>
      </c>
      <c r="J29" s="145"/>
      <c r="K29" s="116">
        <f>+'Q39'!C29:C76</f>
        <v>376.93380236648528</v>
      </c>
      <c r="L29" s="113">
        <v>361.25432656132449</v>
      </c>
      <c r="M29" s="113" t="s">
        <v>339</v>
      </c>
    </row>
    <row r="30" spans="2:13" s="98" customFormat="1" ht="14" hidden="1" customHeight="1" outlineLevel="1" x14ac:dyDescent="0.35">
      <c r="B30" s="99" t="s">
        <v>309</v>
      </c>
      <c r="C30" s="116">
        <f>+'Q13'!C30</f>
        <v>62.118983094592849</v>
      </c>
      <c r="D30" s="113">
        <v>57.263024142312581</v>
      </c>
      <c r="E30" s="113" t="s">
        <v>339</v>
      </c>
      <c r="F30" s="113"/>
      <c r="G30" s="116">
        <f>+'Q34'!C30</f>
        <v>42.335092238656792</v>
      </c>
      <c r="H30" s="113">
        <v>34.544179647628148</v>
      </c>
      <c r="I30" s="113" t="s">
        <v>339</v>
      </c>
      <c r="J30" s="145"/>
      <c r="K30" s="116">
        <f>+'Q39'!C30:C77</f>
        <v>335.10498509888924</v>
      </c>
      <c r="L30" s="113">
        <v>256.93693428508345</v>
      </c>
      <c r="M30" s="113" t="s">
        <v>339</v>
      </c>
    </row>
    <row r="31" spans="2:13" s="98" customFormat="1" ht="14" hidden="1" customHeight="1" outlineLevel="1" x14ac:dyDescent="0.35">
      <c r="B31" s="99" t="s">
        <v>310</v>
      </c>
      <c r="C31" s="116">
        <f>+'Q13'!C31</f>
        <v>48.766025641025642</v>
      </c>
      <c r="D31" s="113">
        <v>61.449541284403672</v>
      </c>
      <c r="E31" s="113" t="s">
        <v>339</v>
      </c>
      <c r="F31" s="113"/>
      <c r="G31" s="116">
        <f>+'Q34'!C31</f>
        <v>28.620440354912891</v>
      </c>
      <c r="H31" s="113">
        <v>17.858763810092629</v>
      </c>
      <c r="I31" s="113" t="s">
        <v>339</v>
      </c>
      <c r="J31" s="145"/>
      <c r="K31" s="116">
        <f>+'Q39'!C31:C78</f>
        <v>456.60766246362749</v>
      </c>
      <c r="L31" s="113">
        <v>496.6707033069398</v>
      </c>
      <c r="M31" s="113" t="s">
        <v>339</v>
      </c>
    </row>
    <row r="32" spans="2:13" s="98" customFormat="1" ht="14" hidden="1" customHeight="1" outlineLevel="1" x14ac:dyDescent="0.35">
      <c r="B32" s="99" t="s">
        <v>311</v>
      </c>
      <c r="C32" s="116">
        <f>+'Q13'!C32</f>
        <v>28.836273488305249</v>
      </c>
      <c r="D32" s="113">
        <v>23.566431107829693</v>
      </c>
      <c r="E32" s="113" t="s">
        <v>339</v>
      </c>
      <c r="F32" s="113"/>
      <c r="G32" s="116">
        <f>+'Q34'!C32</f>
        <v>23.171941191128809</v>
      </c>
      <c r="H32" s="113">
        <v>23.84320453528268</v>
      </c>
      <c r="I32" s="113" t="s">
        <v>339</v>
      </c>
      <c r="J32" s="145"/>
      <c r="K32" s="116">
        <f>+'Q39'!C32:C79</f>
        <v>89.107587502936411</v>
      </c>
      <c r="L32" s="113">
        <v>47.476614699331847</v>
      </c>
      <c r="M32" s="113" t="s">
        <v>339</v>
      </c>
    </row>
    <row r="33" spans="2:13" s="98" customFormat="1" ht="14" hidden="1" customHeight="1" outlineLevel="1" x14ac:dyDescent="0.35">
      <c r="B33" s="99" t="s">
        <v>312</v>
      </c>
      <c r="C33" s="116">
        <f>+'Q13'!C33</f>
        <v>30.479932641032836</v>
      </c>
      <c r="D33" s="113">
        <v>30.893504780745136</v>
      </c>
      <c r="E33" s="113" t="s">
        <v>339</v>
      </c>
      <c r="F33" s="113"/>
      <c r="G33" s="116">
        <f>+'Q34'!C33</f>
        <v>30.476058931860074</v>
      </c>
      <c r="H33" s="113">
        <v>43.820437566702296</v>
      </c>
      <c r="I33" s="113" t="s">
        <v>339</v>
      </c>
      <c r="J33" s="145"/>
      <c r="K33" s="116">
        <f>+'Q39'!C33:C80</f>
        <v>278.24515393386531</v>
      </c>
      <c r="L33" s="113">
        <v>320.72547332185889</v>
      </c>
      <c r="M33" s="113" t="s">
        <v>339</v>
      </c>
    </row>
    <row r="34" spans="2:13" s="98" customFormat="1" ht="14" hidden="1" customHeight="1" outlineLevel="1" x14ac:dyDescent="0.35">
      <c r="B34" s="99" t="s">
        <v>313</v>
      </c>
      <c r="C34" s="116">
        <f>+'Q13'!C34</f>
        <v>37.03011317704123</v>
      </c>
      <c r="D34" s="113">
        <v>32.80278670953912</v>
      </c>
      <c r="E34" s="113" t="s">
        <v>339</v>
      </c>
      <c r="F34" s="113"/>
      <c r="G34" s="116">
        <f>+'Q34'!C34</f>
        <v>27.46936826306445</v>
      </c>
      <c r="H34" s="113">
        <v>31.792680934487848</v>
      </c>
      <c r="I34" s="113" t="s">
        <v>339</v>
      </c>
      <c r="J34" s="145"/>
      <c r="K34" s="116">
        <f>+'Q39'!C34:C81</f>
        <v>261.42877173303424</v>
      </c>
      <c r="L34" s="113">
        <v>342.1196498054473</v>
      </c>
      <c r="M34" s="113" t="s">
        <v>339</v>
      </c>
    </row>
    <row r="35" spans="2:13" s="1" customFormat="1" ht="14" customHeight="1" collapsed="1" x14ac:dyDescent="0.3">
      <c r="B35" s="100" t="s">
        <v>57</v>
      </c>
      <c r="C35" s="20">
        <f>+'Q13'!C35</f>
        <v>83.815028901734095</v>
      </c>
      <c r="D35" s="20">
        <v>81.297767121234827</v>
      </c>
      <c r="E35" s="20">
        <v>83.778569308400122</v>
      </c>
      <c r="F35" s="146"/>
      <c r="G35" s="20">
        <f>+'Q34'!C35</f>
        <v>37.044827586206033</v>
      </c>
      <c r="H35" s="20">
        <v>28.126267281106124</v>
      </c>
      <c r="I35" s="20">
        <v>30.964570416297608</v>
      </c>
      <c r="J35" s="54"/>
      <c r="K35" s="20">
        <f>+'Q39'!C35:C82</f>
        <v>1413.5094227335846</v>
      </c>
      <c r="L35" s="20">
        <v>1309.4423501102867</v>
      </c>
      <c r="M35" s="20">
        <v>1243.3923710944987</v>
      </c>
    </row>
    <row r="36" spans="2:13" s="1" customFormat="1" ht="14" customHeight="1" x14ac:dyDescent="0.3">
      <c r="B36" s="100" t="s">
        <v>58</v>
      </c>
      <c r="C36" s="20">
        <f>+'Q13'!C36</f>
        <v>59.031061322470357</v>
      </c>
      <c r="D36" s="20">
        <v>54.800108784335052</v>
      </c>
      <c r="E36" s="20">
        <v>58.93572687930758</v>
      </c>
      <c r="F36" s="147"/>
      <c r="G36" s="20">
        <f>+'Q34'!C36</f>
        <v>38.001417128773632</v>
      </c>
      <c r="H36" s="20">
        <v>31.282594824530367</v>
      </c>
      <c r="I36" s="20">
        <v>34.289774272504758</v>
      </c>
      <c r="J36" s="54"/>
      <c r="K36" s="20">
        <f>+'Q39'!C36:C83</f>
        <v>209.8473288612301</v>
      </c>
      <c r="L36" s="20">
        <v>452.57927155865059</v>
      </c>
      <c r="M36" s="20">
        <v>290.20188195038497</v>
      </c>
    </row>
    <row r="37" spans="2:13" s="1" customFormat="1" ht="14" customHeight="1" x14ac:dyDescent="0.3">
      <c r="B37" s="102" t="s">
        <v>49</v>
      </c>
      <c r="C37" s="20">
        <f>+'Q13'!C37</f>
        <v>24.076712701660067</v>
      </c>
      <c r="D37" s="20">
        <v>23.306170264807736</v>
      </c>
      <c r="E37" s="20">
        <v>24.405555102299818</v>
      </c>
      <c r="F37" s="147"/>
      <c r="G37" s="20">
        <f>+'Q34'!C37</f>
        <v>25.802338933347844</v>
      </c>
      <c r="H37" s="20">
        <v>23.031797761084007</v>
      </c>
      <c r="I37" s="20">
        <v>26.741925898412109</v>
      </c>
      <c r="J37" s="54"/>
      <c r="K37" s="20">
        <f>+'Q39'!C37:C84</f>
        <v>311.85497411805585</v>
      </c>
      <c r="L37" s="20">
        <v>242.61074233155463</v>
      </c>
      <c r="M37" s="20">
        <v>302.96087998630372</v>
      </c>
    </row>
    <row r="38" spans="2:13" s="1" customFormat="1" ht="14" customHeight="1" x14ac:dyDescent="0.3">
      <c r="B38" s="100" t="s">
        <v>50</v>
      </c>
      <c r="C38" s="20">
        <f>+'Q13'!C38</f>
        <v>41.942739713231511</v>
      </c>
      <c r="D38" s="20">
        <v>39.45890025522143</v>
      </c>
      <c r="E38" s="20">
        <v>40.769411560049676</v>
      </c>
      <c r="F38" s="147"/>
      <c r="G38" s="20">
        <f>+'Q34'!C38</f>
        <v>29.443046826630848</v>
      </c>
      <c r="H38" s="20">
        <v>29.336505726153884</v>
      </c>
      <c r="I38" s="20">
        <v>31.141396809833772</v>
      </c>
      <c r="J38" s="54"/>
      <c r="K38" s="20">
        <f>+'Q39'!C38:C85</f>
        <v>309.11427970614267</v>
      </c>
      <c r="L38" s="20">
        <v>296.18427648738367</v>
      </c>
      <c r="M38" s="20">
        <v>352.21263797156968</v>
      </c>
    </row>
    <row r="39" spans="2:13" s="1" customFormat="1" ht="14" hidden="1" customHeight="1" outlineLevel="1" x14ac:dyDescent="0.3">
      <c r="B39" s="99" t="s">
        <v>314</v>
      </c>
      <c r="C39" s="116">
        <f>+'Q13'!C39</f>
        <v>27.673599614724736</v>
      </c>
      <c r="D39" s="116">
        <v>24.555034091915346</v>
      </c>
      <c r="E39" s="116">
        <v>28.491620111731841</v>
      </c>
      <c r="F39" s="148"/>
      <c r="G39" s="116">
        <f>+'Q34'!C39</f>
        <v>25.351424842288523</v>
      </c>
      <c r="H39" s="116">
        <v>21.088712585647425</v>
      </c>
      <c r="I39" s="116">
        <v>29.370308123249298</v>
      </c>
      <c r="J39" s="148"/>
      <c r="K39" s="116">
        <f>+'Q39'!C39:C86</f>
        <v>466.66546341463408</v>
      </c>
      <c r="L39" s="116">
        <v>458.66618075801779</v>
      </c>
      <c r="M39" s="116">
        <v>655.6848576187831</v>
      </c>
    </row>
    <row r="40" spans="2:13" s="1" customFormat="1" ht="14" hidden="1" customHeight="1" outlineLevel="1" x14ac:dyDescent="0.3">
      <c r="B40" s="99" t="s">
        <v>315</v>
      </c>
      <c r="C40" s="116">
        <f>+'Q13'!C40</f>
        <v>34.737173084748271</v>
      </c>
      <c r="D40" s="116">
        <v>31.350303333541813</v>
      </c>
      <c r="E40" s="116">
        <v>35.324575056066863</v>
      </c>
      <c r="F40" s="148"/>
      <c r="G40" s="116">
        <f>+'Q34'!C40</f>
        <v>28.187210478675198</v>
      </c>
      <c r="H40" s="116">
        <v>26.430455252762822</v>
      </c>
      <c r="I40" s="116">
        <v>27.914655935055247</v>
      </c>
      <c r="J40" s="148"/>
      <c r="K40" s="116">
        <f>+'Q39'!C40:C87</f>
        <v>381.586182067545</v>
      </c>
      <c r="L40" s="116">
        <v>278.35445460344476</v>
      </c>
      <c r="M40" s="116">
        <v>426.6799365486105</v>
      </c>
    </row>
    <row r="41" spans="2:13" s="1" customFormat="1" ht="14" hidden="1" customHeight="1" outlineLevel="1" x14ac:dyDescent="0.3">
      <c r="B41" s="99" t="s">
        <v>316</v>
      </c>
      <c r="C41" s="116">
        <f>+'Q13'!C41</f>
        <v>48.846333214841295</v>
      </c>
      <c r="D41" s="116">
        <v>47.143395006813741</v>
      </c>
      <c r="E41" s="116">
        <v>46.397056915211124</v>
      </c>
      <c r="F41" s="148"/>
      <c r="G41" s="116">
        <f>+'Q34'!C41</f>
        <v>30.417784988450013</v>
      </c>
      <c r="H41" s="116">
        <v>31.335894155813339</v>
      </c>
      <c r="I41" s="116">
        <v>32.685214448530957</v>
      </c>
      <c r="J41" s="148"/>
      <c r="K41" s="116">
        <f>+'Q39'!C41:C88</f>
        <v>274.59201511055051</v>
      </c>
      <c r="L41" s="116">
        <v>286.77288692104838</v>
      </c>
      <c r="M41" s="116">
        <v>295.60693866122318</v>
      </c>
    </row>
    <row r="42" spans="2:13" ht="14" customHeight="1" collapsed="1" x14ac:dyDescent="0.2">
      <c r="B42" s="10" t="s">
        <v>51</v>
      </c>
      <c r="C42" s="20">
        <f>+'Q13'!C42</f>
        <v>48.140045288277307</v>
      </c>
      <c r="D42" s="20">
        <v>44.474167857872168</v>
      </c>
      <c r="E42" s="20">
        <v>50.509163594127735</v>
      </c>
      <c r="F42" s="20"/>
      <c r="G42" s="20">
        <f>+'Q34'!C42</f>
        <v>47.185807534771605</v>
      </c>
      <c r="H42" s="20">
        <v>36.653534750601416</v>
      </c>
      <c r="I42" s="20">
        <v>37.925264382261318</v>
      </c>
      <c r="J42" s="20"/>
      <c r="K42" s="20">
        <f>+'Q39'!C42:C89</f>
        <v>274.35954519396176</v>
      </c>
      <c r="L42" s="20">
        <v>317.94916803803244</v>
      </c>
      <c r="M42" s="20">
        <v>335.49601773916191</v>
      </c>
    </row>
    <row r="43" spans="2:13" ht="14" customHeight="1" x14ac:dyDescent="0.2">
      <c r="B43" s="10" t="s">
        <v>52</v>
      </c>
      <c r="C43" s="20">
        <f>+'Q13'!C43</f>
        <v>22.927387601867959</v>
      </c>
      <c r="D43" s="20">
        <v>25.940290046766496</v>
      </c>
      <c r="E43" s="20">
        <v>25.402511689076611</v>
      </c>
      <c r="F43" s="20"/>
      <c r="G43" s="20">
        <f>+'Q34'!C43</f>
        <v>38.270378209993147</v>
      </c>
      <c r="H43" s="20">
        <v>32.853113106186591</v>
      </c>
      <c r="I43" s="20">
        <v>30.238692669292337</v>
      </c>
      <c r="J43" s="20"/>
      <c r="K43" s="20">
        <f>+'Q39'!C43:C90</f>
        <v>331.77157122130075</v>
      </c>
      <c r="L43" s="20">
        <v>415.15633120031026</v>
      </c>
      <c r="M43" s="20">
        <v>355.12946085795357</v>
      </c>
    </row>
    <row r="44" spans="2:13" ht="14" customHeight="1" x14ac:dyDescent="0.2">
      <c r="B44" s="10" t="s">
        <v>61</v>
      </c>
      <c r="C44" s="20">
        <f>+'Q13'!C44</f>
        <v>44.526643573113205</v>
      </c>
      <c r="D44" s="20">
        <v>43.837968065702334</v>
      </c>
      <c r="E44" s="20">
        <v>48.252472318485331</v>
      </c>
      <c r="F44" s="20"/>
      <c r="G44" s="20">
        <f>+'Q34'!C44</f>
        <v>34.835343775217076</v>
      </c>
      <c r="H44" s="20">
        <v>34.313812744748624</v>
      </c>
      <c r="I44" s="20">
        <v>37.38160718195752</v>
      </c>
      <c r="J44" s="20"/>
      <c r="K44" s="20">
        <f>+'Q39'!C44:C91</f>
        <v>753.36338112904798</v>
      </c>
      <c r="L44" s="20">
        <v>644.88975529351978</v>
      </c>
      <c r="M44" s="20">
        <v>822.48356837268261</v>
      </c>
    </row>
    <row r="45" spans="2:13" ht="14" customHeight="1" x14ac:dyDescent="0.2">
      <c r="B45" s="10" t="s">
        <v>60</v>
      </c>
      <c r="C45" s="20">
        <f>+'Q13'!C45</f>
        <v>67.186206159681589</v>
      </c>
      <c r="D45" s="20">
        <v>75.361861565766119</v>
      </c>
      <c r="E45" s="20">
        <v>77.298120144184509</v>
      </c>
      <c r="F45" s="20"/>
      <c r="G45" s="20">
        <f>+'Q34'!C45</f>
        <v>47.016757777555746</v>
      </c>
      <c r="H45" s="20">
        <v>45.523218896099841</v>
      </c>
      <c r="I45" s="20">
        <v>44.990320483046908</v>
      </c>
      <c r="J45" s="20"/>
      <c r="K45" s="20">
        <f>+'Q39'!C45:C92</f>
        <v>571.68628592215236</v>
      </c>
      <c r="L45" s="20">
        <v>630.0183534054313</v>
      </c>
      <c r="M45" s="20">
        <v>877.94030310206017</v>
      </c>
    </row>
    <row r="46" spans="2:13" ht="14" customHeight="1" x14ac:dyDescent="0.2">
      <c r="B46" s="10" t="s">
        <v>59</v>
      </c>
      <c r="C46" s="20">
        <f>+'Q13'!C46</f>
        <v>16.266387778732305</v>
      </c>
      <c r="D46" s="20">
        <v>16.350970569818411</v>
      </c>
      <c r="E46" s="20">
        <v>15.721381078266441</v>
      </c>
      <c r="F46" s="20"/>
      <c r="G46" s="20">
        <f>+'Q34'!C46</f>
        <v>26.679448909299548</v>
      </c>
      <c r="H46" s="20">
        <v>26.512446146481512</v>
      </c>
      <c r="I46" s="20">
        <v>28.011974522292995</v>
      </c>
      <c r="J46" s="20"/>
      <c r="K46" s="20">
        <f>+'Q39'!C46:C93</f>
        <v>464.97302001740644</v>
      </c>
      <c r="L46" s="20">
        <v>494.62792752982784</v>
      </c>
      <c r="M46" s="20">
        <v>576.79569892473114</v>
      </c>
    </row>
    <row r="47" spans="2:13" ht="14" customHeight="1" x14ac:dyDescent="0.2">
      <c r="B47" s="10" t="s">
        <v>62</v>
      </c>
      <c r="C47" s="20">
        <f>+'Q13'!C47</f>
        <v>37.359450485243187</v>
      </c>
      <c r="D47" s="20">
        <v>35.391495546528532</v>
      </c>
      <c r="E47" s="20">
        <v>39.318780067168916</v>
      </c>
      <c r="F47" s="20"/>
      <c r="G47" s="20">
        <f>+'Q34'!C47</f>
        <v>34.409471495870122</v>
      </c>
      <c r="H47" s="20">
        <v>32.363940778805336</v>
      </c>
      <c r="I47" s="20">
        <v>37.558011581154652</v>
      </c>
      <c r="J47" s="20"/>
      <c r="K47" s="20">
        <f>+'Q39'!C47:C94</f>
        <v>548.0011242783338</v>
      </c>
      <c r="L47" s="20">
        <v>661.55114668101487</v>
      </c>
      <c r="M47" s="20">
        <v>914.21406345332525</v>
      </c>
    </row>
    <row r="48" spans="2:13" ht="14" customHeight="1" x14ac:dyDescent="0.2">
      <c r="B48" s="10" t="s">
        <v>63</v>
      </c>
      <c r="C48" s="20">
        <f>+'Q13'!C48</f>
        <v>28.454028418459032</v>
      </c>
      <c r="D48" s="20">
        <v>29.386064682922246</v>
      </c>
      <c r="E48" s="20">
        <v>26.698804610786965</v>
      </c>
      <c r="F48" s="20"/>
      <c r="G48" s="20">
        <f>+'Q34'!C48</f>
        <v>20.514688265013778</v>
      </c>
      <c r="H48" s="20">
        <v>21.030853351354576</v>
      </c>
      <c r="I48" s="20">
        <v>27.202078752748353</v>
      </c>
      <c r="J48" s="20"/>
      <c r="K48" s="20">
        <f>+'Q39'!C48:C95</f>
        <v>213.80734134784521</v>
      </c>
      <c r="L48" s="20">
        <v>212.11720655569357</v>
      </c>
      <c r="M48" s="20">
        <v>219.10572595432572</v>
      </c>
    </row>
    <row r="49" spans="2:13" ht="14" customHeight="1" x14ac:dyDescent="0.2">
      <c r="B49" s="10" t="s">
        <v>69</v>
      </c>
      <c r="C49" s="20">
        <f>+'Q13'!C49</f>
        <v>27.689638076351013</v>
      </c>
      <c r="D49" s="20">
        <v>23.215578981250502</v>
      </c>
      <c r="E49" s="20">
        <v>29.163514081546872</v>
      </c>
      <c r="F49" s="20"/>
      <c r="G49" s="20">
        <f>+'Q34'!C49</f>
        <v>59.904506117576659</v>
      </c>
      <c r="H49" s="20">
        <v>47.115424610051996</v>
      </c>
      <c r="I49" s="20">
        <v>68.348515422311905</v>
      </c>
      <c r="J49" s="20"/>
      <c r="K49" s="20">
        <f>+'Q39'!C49:C96</f>
        <v>610.23213194868674</v>
      </c>
      <c r="L49" s="20">
        <v>410.76598549769267</v>
      </c>
      <c r="M49" s="20">
        <v>1157.9248989023686</v>
      </c>
    </row>
    <row r="50" spans="2:13" ht="14" customHeight="1" x14ac:dyDescent="0.2">
      <c r="B50" s="10" t="s">
        <v>64</v>
      </c>
      <c r="C50" s="20">
        <f>+'Q13'!C50</f>
        <v>27.063104641874503</v>
      </c>
      <c r="D50" s="20">
        <v>27.251384119419718</v>
      </c>
      <c r="E50" s="20">
        <v>30.076404494382025</v>
      </c>
      <c r="F50" s="20"/>
      <c r="G50" s="20">
        <f>+'Q34'!C50</f>
        <v>27.287682014954708</v>
      </c>
      <c r="H50" s="20">
        <v>21.68927607046415</v>
      </c>
      <c r="I50" s="20">
        <v>26.065271966527195</v>
      </c>
      <c r="J50" s="20"/>
      <c r="K50" s="20">
        <f>+'Q39'!C50:C97</f>
        <v>326.47635632953779</v>
      </c>
      <c r="L50" s="20">
        <v>228.94217641547294</v>
      </c>
      <c r="M50" s="20">
        <v>344.33523255813952</v>
      </c>
    </row>
    <row r="51" spans="2:13" ht="14" customHeight="1" x14ac:dyDescent="0.2">
      <c r="B51" s="10" t="s">
        <v>65</v>
      </c>
      <c r="C51" s="20">
        <f>+'Q13'!C51</f>
        <v>30.84903811150626</v>
      </c>
      <c r="D51" s="20">
        <v>29.138209872796793</v>
      </c>
      <c r="E51" s="20">
        <v>34.332790177162941</v>
      </c>
      <c r="F51" s="20"/>
      <c r="G51" s="20">
        <f>+'Q34'!C51</f>
        <v>32.039928743248353</v>
      </c>
      <c r="H51" s="20">
        <v>23.288738865677299</v>
      </c>
      <c r="I51" s="20">
        <v>29.926408424056998</v>
      </c>
      <c r="J51" s="20"/>
      <c r="K51" s="20">
        <f>+'Q39'!C51:C98</f>
        <v>192.65390106449595</v>
      </c>
      <c r="L51" s="20">
        <v>164.78805271516543</v>
      </c>
      <c r="M51" s="20">
        <v>193.81532237013835</v>
      </c>
    </row>
    <row r="52" spans="2:13" ht="14" customHeight="1" x14ac:dyDescent="0.2">
      <c r="B52" s="10" t="s">
        <v>66</v>
      </c>
      <c r="C52" s="20">
        <f>+'Q13'!C52</f>
        <v>19.748793641782573</v>
      </c>
      <c r="D52" s="20">
        <v>23.144896777927841</v>
      </c>
      <c r="E52" s="20">
        <v>21.235731110708461</v>
      </c>
      <c r="F52" s="20"/>
      <c r="G52" s="20">
        <f>+'Q34'!C52</f>
        <v>21.867409270571294</v>
      </c>
      <c r="H52" s="20">
        <v>23.147382460820189</v>
      </c>
      <c r="I52" s="20">
        <v>26.761262798634814</v>
      </c>
      <c r="J52" s="20"/>
      <c r="K52" s="20">
        <f>+'Q39'!C52:C99</f>
        <v>321.43047619047599</v>
      </c>
      <c r="L52" s="20">
        <v>321.96148702861694</v>
      </c>
      <c r="M52" s="20">
        <v>475.45873559638744</v>
      </c>
    </row>
    <row r="53" spans="2:13" ht="14" customHeight="1" x14ac:dyDescent="0.2">
      <c r="B53" s="10" t="s">
        <v>67</v>
      </c>
      <c r="C53" s="20">
        <f>+'Q13'!C53</f>
        <v>23.445393361965412</v>
      </c>
      <c r="D53" s="20">
        <v>21.315393177502784</v>
      </c>
      <c r="E53" s="20">
        <v>26.223209083321525</v>
      </c>
      <c r="F53" s="20"/>
      <c r="G53" s="20">
        <f>+'Q34'!C53</f>
        <v>30.181709713643997</v>
      </c>
      <c r="H53" s="20">
        <v>28.136154200583579</v>
      </c>
      <c r="I53" s="20">
        <v>29.054467931779968</v>
      </c>
      <c r="J53" s="20"/>
      <c r="K53" s="31">
        <f>+'Q39'!C53:C100</f>
        <v>287.22913651712457</v>
      </c>
      <c r="L53" s="20">
        <v>305.3742808798645</v>
      </c>
      <c r="M53" s="20">
        <v>249.33270605946555</v>
      </c>
    </row>
    <row r="54" spans="2:13" ht="14" customHeight="1" x14ac:dyDescent="0.2">
      <c r="B54" s="86" t="s">
        <v>68</v>
      </c>
      <c r="C54" s="51">
        <f>+'Q13'!C54</f>
        <v>10.2803738317757</v>
      </c>
      <c r="D54" s="51" t="s">
        <v>100</v>
      </c>
      <c r="E54" s="51">
        <v>6</v>
      </c>
      <c r="F54" s="51"/>
      <c r="G54" s="51">
        <f>+'Q34'!C54</f>
        <v>9.6363636363636367</v>
      </c>
      <c r="H54" s="51" t="s">
        <v>100</v>
      </c>
      <c r="I54" s="51">
        <v>14.5</v>
      </c>
      <c r="J54" s="51"/>
      <c r="K54" s="51" t="str">
        <f>+'Q39'!C54:C101</f>
        <v>-</v>
      </c>
      <c r="L54" s="51" t="s">
        <v>100</v>
      </c>
      <c r="M54" s="51">
        <v>1423</v>
      </c>
    </row>
  </sheetData>
  <mergeCells count="5">
    <mergeCell ref="K5:M5"/>
    <mergeCell ref="C5:E5"/>
    <mergeCell ref="G5:I5"/>
    <mergeCell ref="B2:M2"/>
    <mergeCell ref="B3:M3"/>
  </mergeCells>
  <pageMargins left="0.31496062992125984" right="0.31496062992125984" top="0.94488188976377963" bottom="0" header="0.27559055118110237"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4"/>
  <sheetViews>
    <sheetView workbookViewId="0"/>
  </sheetViews>
  <sheetFormatPr defaultColWidth="9.1796875" defaultRowHeight="12.5" outlineLevelRow="1" x14ac:dyDescent="0.3"/>
  <cols>
    <col min="1" max="1" width="3" style="1" customWidth="1"/>
    <col min="2" max="2" width="58" style="101" customWidth="1"/>
    <col min="3" max="3" width="7.1796875" style="3" bestFit="1" customWidth="1"/>
    <col min="4" max="4" width="13.453125" style="3" bestFit="1" customWidth="1"/>
    <col min="5" max="7" width="9.453125" style="3" bestFit="1" customWidth="1"/>
    <col min="8" max="8" width="11.08984375" style="1" bestFit="1" customWidth="1"/>
    <col min="9" max="9" width="11.1796875" style="1" bestFit="1" customWidth="1"/>
    <col min="10" max="10" width="3.1796875" style="1" customWidth="1"/>
    <col min="11" max="156" width="9.1796875" style="1"/>
    <col min="157" max="157" width="51.1796875" style="1" customWidth="1"/>
    <col min="158" max="165" width="9.81640625" style="1" customWidth="1"/>
    <col min="166" max="412" width="9.1796875" style="1"/>
    <col min="413" max="413" width="51.1796875" style="1" customWidth="1"/>
    <col min="414" max="421" width="9.81640625" style="1" customWidth="1"/>
    <col min="422" max="668" width="9.1796875" style="1"/>
    <col min="669" max="669" width="51.1796875" style="1" customWidth="1"/>
    <col min="670" max="677" width="9.81640625" style="1" customWidth="1"/>
    <col min="678" max="924" width="9.1796875" style="1"/>
    <col min="925" max="925" width="51.1796875" style="1" customWidth="1"/>
    <col min="926" max="933" width="9.81640625" style="1" customWidth="1"/>
    <col min="934" max="1180" width="9.1796875" style="1"/>
    <col min="1181" max="1181" width="51.1796875" style="1" customWidth="1"/>
    <col min="1182" max="1189" width="9.81640625" style="1" customWidth="1"/>
    <col min="1190" max="1436" width="9.1796875" style="1"/>
    <col min="1437" max="1437" width="51.1796875" style="1" customWidth="1"/>
    <col min="1438" max="1445" width="9.81640625" style="1" customWidth="1"/>
    <col min="1446" max="1692" width="9.1796875" style="1"/>
    <col min="1693" max="1693" width="51.1796875" style="1" customWidth="1"/>
    <col min="1694" max="1701" width="9.81640625" style="1" customWidth="1"/>
    <col min="1702" max="1948" width="9.1796875" style="1"/>
    <col min="1949" max="1949" width="51.1796875" style="1" customWidth="1"/>
    <col min="1950" max="1957" width="9.81640625" style="1" customWidth="1"/>
    <col min="1958" max="2204" width="9.1796875" style="1"/>
    <col min="2205" max="2205" width="51.1796875" style="1" customWidth="1"/>
    <col min="2206" max="2213" width="9.81640625" style="1" customWidth="1"/>
    <col min="2214" max="2460" width="9.1796875" style="1"/>
    <col min="2461" max="2461" width="51.1796875" style="1" customWidth="1"/>
    <col min="2462" max="2469" width="9.81640625" style="1" customWidth="1"/>
    <col min="2470" max="2716" width="9.1796875" style="1"/>
    <col min="2717" max="2717" width="51.1796875" style="1" customWidth="1"/>
    <col min="2718" max="2725" width="9.81640625" style="1" customWidth="1"/>
    <col min="2726" max="2972" width="9.1796875" style="1"/>
    <col min="2973" max="2973" width="51.1796875" style="1" customWidth="1"/>
    <col min="2974" max="2981" width="9.81640625" style="1" customWidth="1"/>
    <col min="2982" max="3228" width="9.1796875" style="1"/>
    <col min="3229" max="3229" width="51.1796875" style="1" customWidth="1"/>
    <col min="3230" max="3237" width="9.81640625" style="1" customWidth="1"/>
    <col min="3238" max="3484" width="9.1796875" style="1"/>
    <col min="3485" max="3485" width="51.1796875" style="1" customWidth="1"/>
    <col min="3486" max="3493" width="9.81640625" style="1" customWidth="1"/>
    <col min="3494" max="3740" width="9.1796875" style="1"/>
    <col min="3741" max="3741" width="51.1796875" style="1" customWidth="1"/>
    <col min="3742" max="3749" width="9.81640625" style="1" customWidth="1"/>
    <col min="3750" max="3996" width="9.1796875" style="1"/>
    <col min="3997" max="3997" width="51.1796875" style="1" customWidth="1"/>
    <col min="3998" max="4005" width="9.81640625" style="1" customWidth="1"/>
    <col min="4006" max="4252" width="9.1796875" style="1"/>
    <col min="4253" max="4253" width="51.1796875" style="1" customWidth="1"/>
    <col min="4254" max="4261" width="9.81640625" style="1" customWidth="1"/>
    <col min="4262" max="4508" width="9.1796875" style="1"/>
    <col min="4509" max="4509" width="51.1796875" style="1" customWidth="1"/>
    <col min="4510" max="4517" width="9.81640625" style="1" customWidth="1"/>
    <col min="4518" max="4764" width="9.1796875" style="1"/>
    <col min="4765" max="4765" width="51.1796875" style="1" customWidth="1"/>
    <col min="4766" max="4773" width="9.81640625" style="1" customWidth="1"/>
    <col min="4774" max="5020" width="9.1796875" style="1"/>
    <col min="5021" max="5021" width="51.1796875" style="1" customWidth="1"/>
    <col min="5022" max="5029" width="9.81640625" style="1" customWidth="1"/>
    <col min="5030" max="5276" width="9.1796875" style="1"/>
    <col min="5277" max="5277" width="51.1796875" style="1" customWidth="1"/>
    <col min="5278" max="5285" width="9.81640625" style="1" customWidth="1"/>
    <col min="5286" max="5532" width="9.1796875" style="1"/>
    <col min="5533" max="5533" width="51.1796875" style="1" customWidth="1"/>
    <col min="5534" max="5541" width="9.81640625" style="1" customWidth="1"/>
    <col min="5542" max="5788" width="9.1796875" style="1"/>
    <col min="5789" max="5789" width="51.1796875" style="1" customWidth="1"/>
    <col min="5790" max="5797" width="9.81640625" style="1" customWidth="1"/>
    <col min="5798" max="6044" width="9.1796875" style="1"/>
    <col min="6045" max="6045" width="51.1796875" style="1" customWidth="1"/>
    <col min="6046" max="6053" width="9.81640625" style="1" customWidth="1"/>
    <col min="6054" max="6300" width="9.1796875" style="1"/>
    <col min="6301" max="6301" width="51.1796875" style="1" customWidth="1"/>
    <col min="6302" max="6309" width="9.81640625" style="1" customWidth="1"/>
    <col min="6310" max="6556" width="9.1796875" style="1"/>
    <col min="6557" max="6557" width="51.1796875" style="1" customWidth="1"/>
    <col min="6558" max="6565" width="9.81640625" style="1" customWidth="1"/>
    <col min="6566" max="6812" width="9.1796875" style="1"/>
    <col min="6813" max="6813" width="51.1796875" style="1" customWidth="1"/>
    <col min="6814" max="6821" width="9.81640625" style="1" customWidth="1"/>
    <col min="6822" max="7068" width="9.1796875" style="1"/>
    <col min="7069" max="7069" width="51.1796875" style="1" customWidth="1"/>
    <col min="7070" max="7077" width="9.81640625" style="1" customWidth="1"/>
    <col min="7078" max="7324" width="9.1796875" style="1"/>
    <col min="7325" max="7325" width="51.1796875" style="1" customWidth="1"/>
    <col min="7326" max="7333" width="9.81640625" style="1" customWidth="1"/>
    <col min="7334" max="7580" width="9.1796875" style="1"/>
    <col min="7581" max="7581" width="51.1796875" style="1" customWidth="1"/>
    <col min="7582" max="7589" width="9.81640625" style="1" customWidth="1"/>
    <col min="7590" max="7836" width="9.1796875" style="1"/>
    <col min="7837" max="7837" width="51.1796875" style="1" customWidth="1"/>
    <col min="7838" max="7845" width="9.81640625" style="1" customWidth="1"/>
    <col min="7846" max="8092" width="9.1796875" style="1"/>
    <col min="8093" max="8093" width="51.1796875" style="1" customWidth="1"/>
    <col min="8094" max="8101" width="9.81640625" style="1" customWidth="1"/>
    <col min="8102" max="8348" width="9.1796875" style="1"/>
    <col min="8349" max="8349" width="51.1796875" style="1" customWidth="1"/>
    <col min="8350" max="8357" width="9.81640625" style="1" customWidth="1"/>
    <col min="8358" max="8604" width="9.1796875" style="1"/>
    <col min="8605" max="8605" width="51.1796875" style="1" customWidth="1"/>
    <col min="8606" max="8613" width="9.81640625" style="1" customWidth="1"/>
    <col min="8614" max="8860" width="9.1796875" style="1"/>
    <col min="8861" max="8861" width="51.1796875" style="1" customWidth="1"/>
    <col min="8862" max="8869" width="9.81640625" style="1" customWidth="1"/>
    <col min="8870" max="9116" width="9.1796875" style="1"/>
    <col min="9117" max="9117" width="51.1796875" style="1" customWidth="1"/>
    <col min="9118" max="9125" width="9.81640625" style="1" customWidth="1"/>
    <col min="9126" max="9372" width="9.1796875" style="1"/>
    <col min="9373" max="9373" width="51.1796875" style="1" customWidth="1"/>
    <col min="9374" max="9381" width="9.81640625" style="1" customWidth="1"/>
    <col min="9382" max="9628" width="9.1796875" style="1"/>
    <col min="9629" max="9629" width="51.1796875" style="1" customWidth="1"/>
    <col min="9630" max="9637" width="9.81640625" style="1" customWidth="1"/>
    <col min="9638" max="9884" width="9.1796875" style="1"/>
    <col min="9885" max="9885" width="51.1796875" style="1" customWidth="1"/>
    <col min="9886" max="9893" width="9.81640625" style="1" customWidth="1"/>
    <col min="9894" max="10140" width="9.1796875" style="1"/>
    <col min="10141" max="10141" width="51.1796875" style="1" customWidth="1"/>
    <col min="10142" max="10149" width="9.81640625" style="1" customWidth="1"/>
    <col min="10150" max="10396" width="9.1796875" style="1"/>
    <col min="10397" max="10397" width="51.1796875" style="1" customWidth="1"/>
    <col min="10398" max="10405" width="9.81640625" style="1" customWidth="1"/>
    <col min="10406" max="10652" width="9.1796875" style="1"/>
    <col min="10653" max="10653" width="51.1796875" style="1" customWidth="1"/>
    <col min="10654" max="10661" width="9.81640625" style="1" customWidth="1"/>
    <col min="10662" max="10908" width="9.1796875" style="1"/>
    <col min="10909" max="10909" width="51.1796875" style="1" customWidth="1"/>
    <col min="10910" max="10917" width="9.81640625" style="1" customWidth="1"/>
    <col min="10918" max="11164" width="9.1796875" style="1"/>
    <col min="11165" max="11165" width="51.1796875" style="1" customWidth="1"/>
    <col min="11166" max="11173" width="9.81640625" style="1" customWidth="1"/>
    <col min="11174" max="11420" width="9.1796875" style="1"/>
    <col min="11421" max="11421" width="51.1796875" style="1" customWidth="1"/>
    <col min="11422" max="11429" width="9.81640625" style="1" customWidth="1"/>
    <col min="11430" max="11676" width="9.1796875" style="1"/>
    <col min="11677" max="11677" width="51.1796875" style="1" customWidth="1"/>
    <col min="11678" max="11685" width="9.81640625" style="1" customWidth="1"/>
    <col min="11686" max="11932" width="9.1796875" style="1"/>
    <col min="11933" max="11933" width="51.1796875" style="1" customWidth="1"/>
    <col min="11934" max="11941" width="9.81640625" style="1" customWidth="1"/>
    <col min="11942" max="12188" width="9.1796875" style="1"/>
    <col min="12189" max="12189" width="51.1796875" style="1" customWidth="1"/>
    <col min="12190" max="12197" width="9.81640625" style="1" customWidth="1"/>
    <col min="12198" max="12444" width="9.1796875" style="1"/>
    <col min="12445" max="12445" width="51.1796875" style="1" customWidth="1"/>
    <col min="12446" max="12453" width="9.81640625" style="1" customWidth="1"/>
    <col min="12454" max="12700" width="9.1796875" style="1"/>
    <col min="12701" max="12701" width="51.1796875" style="1" customWidth="1"/>
    <col min="12702" max="12709" width="9.81640625" style="1" customWidth="1"/>
    <col min="12710" max="12956" width="9.1796875" style="1"/>
    <col min="12957" max="12957" width="51.1796875" style="1" customWidth="1"/>
    <col min="12958" max="12965" width="9.81640625" style="1" customWidth="1"/>
    <col min="12966" max="13212" width="9.1796875" style="1"/>
    <col min="13213" max="13213" width="51.1796875" style="1" customWidth="1"/>
    <col min="13214" max="13221" width="9.81640625" style="1" customWidth="1"/>
    <col min="13222" max="13468" width="9.1796875" style="1"/>
    <col min="13469" max="13469" width="51.1796875" style="1" customWidth="1"/>
    <col min="13470" max="13477" width="9.81640625" style="1" customWidth="1"/>
    <col min="13478" max="13724" width="9.1796875" style="1"/>
    <col min="13725" max="13725" width="51.1796875" style="1" customWidth="1"/>
    <col min="13726" max="13733" width="9.81640625" style="1" customWidth="1"/>
    <col min="13734" max="13980" width="9.1796875" style="1"/>
    <col min="13981" max="13981" width="51.1796875" style="1" customWidth="1"/>
    <col min="13982" max="13989" width="9.81640625" style="1" customWidth="1"/>
    <col min="13990" max="14236" width="9.1796875" style="1"/>
    <col min="14237" max="14237" width="51.1796875" style="1" customWidth="1"/>
    <col min="14238" max="14245" width="9.81640625" style="1" customWidth="1"/>
    <col min="14246" max="14492" width="9.1796875" style="1"/>
    <col min="14493" max="14493" width="51.1796875" style="1" customWidth="1"/>
    <col min="14494" max="14501" width="9.81640625" style="1" customWidth="1"/>
    <col min="14502" max="14748" width="9.1796875" style="1"/>
    <col min="14749" max="14749" width="51.1796875" style="1" customWidth="1"/>
    <col min="14750" max="14757" width="9.81640625" style="1" customWidth="1"/>
    <col min="14758" max="15004" width="9.1796875" style="1"/>
    <col min="15005" max="15005" width="51.1796875" style="1" customWidth="1"/>
    <col min="15006" max="15013" width="9.81640625" style="1" customWidth="1"/>
    <col min="15014" max="15260" width="9.1796875" style="1"/>
    <col min="15261" max="15261" width="51.1796875" style="1" customWidth="1"/>
    <col min="15262" max="15269" width="9.81640625" style="1" customWidth="1"/>
    <col min="15270" max="15516" width="9.1796875" style="1"/>
    <col min="15517" max="15517" width="51.1796875" style="1" customWidth="1"/>
    <col min="15518" max="15525" width="9.81640625" style="1" customWidth="1"/>
    <col min="15526" max="15772" width="9.1796875" style="1"/>
    <col min="15773" max="15773" width="51.1796875" style="1" customWidth="1"/>
    <col min="15774" max="15781" width="9.81640625" style="1" customWidth="1"/>
    <col min="15782" max="16028" width="9.1796875" style="1"/>
    <col min="16029" max="16029" width="51.1796875" style="1" customWidth="1"/>
    <col min="16030" max="16037" width="9.81640625" style="1" customWidth="1"/>
    <col min="16038" max="16384" width="9.1796875" style="1"/>
  </cols>
  <sheetData>
    <row r="1" spans="2:10" ht="14" x14ac:dyDescent="0.3">
      <c r="I1" s="36" t="s">
        <v>143</v>
      </c>
    </row>
    <row r="2" spans="2:10" x14ac:dyDescent="0.3">
      <c r="B2" s="181" t="s">
        <v>142</v>
      </c>
      <c r="C2" s="181"/>
      <c r="D2" s="181"/>
      <c r="E2" s="181"/>
      <c r="F2" s="181"/>
      <c r="G2" s="181"/>
      <c r="H2" s="181"/>
      <c r="I2" s="181"/>
    </row>
    <row r="3" spans="2:10" x14ac:dyDescent="0.3">
      <c r="B3" s="182">
        <v>2021</v>
      </c>
      <c r="C3" s="182"/>
      <c r="D3" s="182"/>
      <c r="E3" s="182"/>
      <c r="F3" s="182"/>
      <c r="G3" s="182"/>
      <c r="H3" s="182"/>
      <c r="I3" s="182"/>
    </row>
    <row r="4" spans="2:10" x14ac:dyDescent="0.3">
      <c r="B4" s="102" t="s">
        <v>115</v>
      </c>
      <c r="C4" s="8"/>
      <c r="D4" s="8"/>
      <c r="E4" s="15"/>
      <c r="F4" s="15"/>
      <c r="G4" s="15"/>
      <c r="H4" s="15"/>
    </row>
    <row r="5" spans="2:10" x14ac:dyDescent="0.3">
      <c r="B5" s="37" t="s">
        <v>16</v>
      </c>
      <c r="C5" s="184" t="s">
        <v>0</v>
      </c>
      <c r="D5" s="183" t="s">
        <v>18</v>
      </c>
      <c r="E5" s="183" t="s">
        <v>19</v>
      </c>
      <c r="F5" s="183" t="s">
        <v>20</v>
      </c>
      <c r="G5" s="183" t="s">
        <v>21</v>
      </c>
      <c r="H5" s="183" t="s">
        <v>17</v>
      </c>
      <c r="I5" s="183" t="s">
        <v>130</v>
      </c>
      <c r="J5" s="7"/>
    </row>
    <row r="6" spans="2:10" x14ac:dyDescent="0.3">
      <c r="B6" s="103" t="s">
        <v>46</v>
      </c>
      <c r="C6" s="184"/>
      <c r="D6" s="183"/>
      <c r="E6" s="183" t="s">
        <v>19</v>
      </c>
      <c r="F6" s="183" t="s">
        <v>20</v>
      </c>
      <c r="G6" s="183" t="s">
        <v>21</v>
      </c>
      <c r="H6" s="183" t="s">
        <v>17</v>
      </c>
      <c r="I6" s="183" t="s">
        <v>127</v>
      </c>
    </row>
    <row r="7" spans="2:10" ht="14" customHeight="1" x14ac:dyDescent="0.3">
      <c r="B7" s="105" t="s">
        <v>0</v>
      </c>
      <c r="C7" s="55">
        <v>2919598</v>
      </c>
      <c r="D7" s="55">
        <v>991</v>
      </c>
      <c r="E7" s="55">
        <v>936016</v>
      </c>
      <c r="F7" s="55">
        <v>788264</v>
      </c>
      <c r="G7" s="55">
        <v>1146564</v>
      </c>
      <c r="H7" s="55">
        <v>46803</v>
      </c>
      <c r="I7" s="55">
        <v>960</v>
      </c>
      <c r="J7" s="35"/>
    </row>
    <row r="8" spans="2:10" ht="14" customHeight="1" x14ac:dyDescent="0.3">
      <c r="B8" s="102" t="s">
        <v>53</v>
      </c>
      <c r="C8" s="58">
        <v>68010</v>
      </c>
      <c r="D8" s="14">
        <v>22</v>
      </c>
      <c r="E8" s="14">
        <v>22173</v>
      </c>
      <c r="F8" s="14">
        <v>16713</v>
      </c>
      <c r="G8" s="14">
        <v>26900</v>
      </c>
      <c r="H8" s="14">
        <v>2197</v>
      </c>
      <c r="I8" s="14">
        <v>5</v>
      </c>
    </row>
    <row r="9" spans="2:10" ht="14" customHeight="1" x14ac:dyDescent="0.3">
      <c r="B9" s="102" t="s">
        <v>47</v>
      </c>
      <c r="C9" s="58">
        <v>8220</v>
      </c>
      <c r="D9" s="14">
        <v>1</v>
      </c>
      <c r="E9" s="14">
        <v>1988</v>
      </c>
      <c r="F9" s="14">
        <v>2416</v>
      </c>
      <c r="G9" s="14">
        <v>3670</v>
      </c>
      <c r="H9" s="14">
        <v>145</v>
      </c>
      <c r="I9" s="56" t="s">
        <v>100</v>
      </c>
    </row>
    <row r="10" spans="2:10" ht="14" customHeight="1" x14ac:dyDescent="0.3">
      <c r="B10" s="102" t="s">
        <v>48</v>
      </c>
      <c r="C10" s="58">
        <f>+SUM(C11:C34)</f>
        <v>613354</v>
      </c>
      <c r="D10" s="14">
        <f>+SUM(D11:D34)</f>
        <v>95</v>
      </c>
      <c r="E10" s="14">
        <f t="shared" ref="E10:I10" si="0">+SUM(E11:E34)</f>
        <v>175944</v>
      </c>
      <c r="F10" s="14">
        <f t="shared" si="0"/>
        <v>159837</v>
      </c>
      <c r="G10" s="14">
        <f t="shared" si="0"/>
        <v>269663</v>
      </c>
      <c r="H10" s="14">
        <f t="shared" si="0"/>
        <v>7750</v>
      </c>
      <c r="I10" s="14">
        <f t="shared" si="0"/>
        <v>65</v>
      </c>
    </row>
    <row r="11" spans="2:10" s="98" customFormat="1" ht="14" hidden="1" customHeight="1" outlineLevel="1" x14ac:dyDescent="0.35">
      <c r="B11" s="99" t="s">
        <v>290</v>
      </c>
      <c r="C11" s="109">
        <v>74988</v>
      </c>
      <c r="D11" s="110">
        <v>16</v>
      </c>
      <c r="E11" s="110">
        <v>22214</v>
      </c>
      <c r="F11" s="110">
        <v>19775</v>
      </c>
      <c r="G11" s="110">
        <v>31692</v>
      </c>
      <c r="H11" s="110">
        <v>1278</v>
      </c>
      <c r="I11" s="110">
        <v>13</v>
      </c>
    </row>
    <row r="12" spans="2:10" s="98" customFormat="1" ht="14" hidden="1" customHeight="1" outlineLevel="1" x14ac:dyDescent="0.35">
      <c r="B12" s="99" t="s">
        <v>291</v>
      </c>
      <c r="C12" s="109">
        <v>12896</v>
      </c>
      <c r="D12" s="110">
        <v>3</v>
      </c>
      <c r="E12" s="110">
        <v>3237</v>
      </c>
      <c r="F12" s="110">
        <v>3547</v>
      </c>
      <c r="G12" s="110">
        <v>5804</v>
      </c>
      <c r="H12" s="110">
        <v>302</v>
      </c>
      <c r="I12" s="110">
        <v>3</v>
      </c>
    </row>
    <row r="13" spans="2:10" s="98" customFormat="1" ht="14" hidden="1" customHeight="1" outlineLevel="1" x14ac:dyDescent="0.35">
      <c r="B13" s="99" t="s">
        <v>292</v>
      </c>
      <c r="C13" s="109">
        <v>465</v>
      </c>
      <c r="D13" s="161" t="s">
        <v>100</v>
      </c>
      <c r="E13" s="110">
        <v>102</v>
      </c>
      <c r="F13" s="110">
        <v>155</v>
      </c>
      <c r="G13" s="110">
        <v>208</v>
      </c>
      <c r="H13" s="161" t="s">
        <v>100</v>
      </c>
      <c r="I13" s="161" t="s">
        <v>100</v>
      </c>
    </row>
    <row r="14" spans="2:10" s="98" customFormat="1" ht="14" hidden="1" customHeight="1" outlineLevel="1" x14ac:dyDescent="0.35">
      <c r="B14" s="99" t="s">
        <v>293</v>
      </c>
      <c r="C14" s="109">
        <v>38958</v>
      </c>
      <c r="D14" s="110">
        <v>6</v>
      </c>
      <c r="E14" s="110">
        <v>10860</v>
      </c>
      <c r="F14" s="110">
        <v>8859</v>
      </c>
      <c r="G14" s="110">
        <v>18883</v>
      </c>
      <c r="H14" s="110">
        <v>350</v>
      </c>
      <c r="I14" s="161" t="s">
        <v>100</v>
      </c>
    </row>
    <row r="15" spans="2:10" s="98" customFormat="1" ht="14" hidden="1" customHeight="1" outlineLevel="1" x14ac:dyDescent="0.35">
      <c r="B15" s="99" t="s">
        <v>294</v>
      </c>
      <c r="C15" s="109">
        <v>65619</v>
      </c>
      <c r="D15" s="110">
        <v>5</v>
      </c>
      <c r="E15" s="110">
        <v>13800</v>
      </c>
      <c r="F15" s="110">
        <v>16286</v>
      </c>
      <c r="G15" s="110">
        <v>35102</v>
      </c>
      <c r="H15" s="110">
        <v>424</v>
      </c>
      <c r="I15" s="110">
        <v>2</v>
      </c>
    </row>
    <row r="16" spans="2:10" s="98" customFormat="1" ht="14" hidden="1" customHeight="1" outlineLevel="1" x14ac:dyDescent="0.35">
      <c r="B16" s="99" t="s">
        <v>295</v>
      </c>
      <c r="C16" s="109">
        <v>40680</v>
      </c>
      <c r="D16" s="110">
        <v>13</v>
      </c>
      <c r="E16" s="110">
        <v>11634</v>
      </c>
      <c r="F16" s="110">
        <v>8589</v>
      </c>
      <c r="G16" s="110">
        <v>20093</v>
      </c>
      <c r="H16" s="110">
        <v>348</v>
      </c>
      <c r="I16" s="110">
        <v>3</v>
      </c>
    </row>
    <row r="17" spans="2:9" s="98" customFormat="1" ht="14" hidden="1" customHeight="1" outlineLevel="1" x14ac:dyDescent="0.35">
      <c r="B17" s="99" t="s">
        <v>296</v>
      </c>
      <c r="C17" s="109">
        <v>22984</v>
      </c>
      <c r="D17" s="110">
        <v>4</v>
      </c>
      <c r="E17" s="110">
        <v>5607</v>
      </c>
      <c r="F17" s="110">
        <v>5406</v>
      </c>
      <c r="G17" s="110">
        <v>11516</v>
      </c>
      <c r="H17" s="110">
        <v>450</v>
      </c>
      <c r="I17" s="110">
        <v>1</v>
      </c>
    </row>
    <row r="18" spans="2:9" s="98" customFormat="1" ht="14" hidden="1" customHeight="1" outlineLevel="1" x14ac:dyDescent="0.35">
      <c r="B18" s="99" t="s">
        <v>297</v>
      </c>
      <c r="C18" s="109">
        <v>12890</v>
      </c>
      <c r="D18" s="161" t="s">
        <v>100</v>
      </c>
      <c r="E18" s="110">
        <v>3710</v>
      </c>
      <c r="F18" s="110">
        <v>3687</v>
      </c>
      <c r="G18" s="110">
        <v>5359</v>
      </c>
      <c r="H18" s="110">
        <v>133</v>
      </c>
      <c r="I18" s="110">
        <v>1</v>
      </c>
    </row>
    <row r="19" spans="2:9" s="98" customFormat="1" ht="14" hidden="1" customHeight="1" outlineLevel="1" x14ac:dyDescent="0.35">
      <c r="B19" s="99" t="s">
        <v>298</v>
      </c>
      <c r="C19" s="109">
        <v>10495</v>
      </c>
      <c r="D19" s="110">
        <v>2</v>
      </c>
      <c r="E19" s="110">
        <v>2448</v>
      </c>
      <c r="F19" s="110">
        <v>2965</v>
      </c>
      <c r="G19" s="110">
        <v>4940</v>
      </c>
      <c r="H19" s="110">
        <v>139</v>
      </c>
      <c r="I19" s="110">
        <v>1</v>
      </c>
    </row>
    <row r="20" spans="2:9" s="98" customFormat="1" ht="14" hidden="1" customHeight="1" outlineLevel="1" x14ac:dyDescent="0.35">
      <c r="B20" s="99" t="s">
        <v>299</v>
      </c>
      <c r="C20" s="109">
        <v>1319</v>
      </c>
      <c r="D20" s="161" t="s">
        <v>100</v>
      </c>
      <c r="E20" s="110">
        <v>147</v>
      </c>
      <c r="F20" s="110">
        <v>524</v>
      </c>
      <c r="G20" s="110">
        <v>626</v>
      </c>
      <c r="H20" s="110">
        <v>22</v>
      </c>
      <c r="I20" s="161" t="s">
        <v>100</v>
      </c>
    </row>
    <row r="21" spans="2:9" s="98" customFormat="1" ht="14" hidden="1" customHeight="1" outlineLevel="1" x14ac:dyDescent="0.35">
      <c r="B21" s="99" t="s">
        <v>300</v>
      </c>
      <c r="C21" s="109">
        <v>12418</v>
      </c>
      <c r="D21" s="161" t="s">
        <v>100</v>
      </c>
      <c r="E21" s="110">
        <v>3420</v>
      </c>
      <c r="F21" s="110">
        <v>3609</v>
      </c>
      <c r="G21" s="110">
        <v>5133</v>
      </c>
      <c r="H21" s="110">
        <v>255</v>
      </c>
      <c r="I21" s="110">
        <v>1</v>
      </c>
    </row>
    <row r="22" spans="2:9" s="98" customFormat="1" ht="14" hidden="1" customHeight="1" outlineLevel="1" x14ac:dyDescent="0.35">
      <c r="B22" s="99" t="s">
        <v>301</v>
      </c>
      <c r="C22" s="109">
        <v>9620</v>
      </c>
      <c r="D22" s="161" t="s">
        <v>100</v>
      </c>
      <c r="E22" s="110">
        <v>3735</v>
      </c>
      <c r="F22" s="110">
        <v>2772</v>
      </c>
      <c r="G22" s="110">
        <v>3053</v>
      </c>
      <c r="H22" s="110">
        <v>58</v>
      </c>
      <c r="I22" s="110">
        <v>2</v>
      </c>
    </row>
    <row r="23" spans="2:9" s="98" customFormat="1" ht="14" hidden="1" customHeight="1" outlineLevel="1" x14ac:dyDescent="0.35">
      <c r="B23" s="99" t="s">
        <v>302</v>
      </c>
      <c r="C23" s="109">
        <v>29488</v>
      </c>
      <c r="D23" s="110">
        <v>3</v>
      </c>
      <c r="E23" s="110">
        <v>9819</v>
      </c>
      <c r="F23" s="110">
        <v>8629</v>
      </c>
      <c r="G23" s="110">
        <v>10727</v>
      </c>
      <c r="H23" s="110">
        <v>308</v>
      </c>
      <c r="I23" s="110">
        <v>2</v>
      </c>
    </row>
    <row r="24" spans="2:9" s="98" customFormat="1" ht="14" hidden="1" customHeight="1" outlineLevel="1" x14ac:dyDescent="0.35">
      <c r="B24" s="99" t="s">
        <v>303</v>
      </c>
      <c r="C24" s="109">
        <v>38602</v>
      </c>
      <c r="D24" s="110">
        <v>8</v>
      </c>
      <c r="E24" s="110">
        <v>9425</v>
      </c>
      <c r="F24" s="110">
        <v>9790</v>
      </c>
      <c r="G24" s="110">
        <v>18828</v>
      </c>
      <c r="H24" s="110">
        <v>549</v>
      </c>
      <c r="I24" s="110">
        <v>2</v>
      </c>
    </row>
    <row r="25" spans="2:9" s="98" customFormat="1" ht="14" hidden="1" customHeight="1" outlineLevel="1" x14ac:dyDescent="0.35">
      <c r="B25" s="99" t="s">
        <v>304</v>
      </c>
      <c r="C25" s="109">
        <v>8926</v>
      </c>
      <c r="D25" s="161" t="s">
        <v>100</v>
      </c>
      <c r="E25" s="110">
        <v>2477</v>
      </c>
      <c r="F25" s="110">
        <v>2426</v>
      </c>
      <c r="G25" s="110">
        <v>3931</v>
      </c>
      <c r="H25" s="110">
        <v>91</v>
      </c>
      <c r="I25" s="110">
        <v>1</v>
      </c>
    </row>
    <row r="26" spans="2:9" s="98" customFormat="1" ht="14" hidden="1" customHeight="1" outlineLevel="1" x14ac:dyDescent="0.35">
      <c r="B26" s="99" t="s">
        <v>305</v>
      </c>
      <c r="C26" s="109">
        <v>76943</v>
      </c>
      <c r="D26" s="110">
        <v>15</v>
      </c>
      <c r="E26" s="110">
        <v>24487</v>
      </c>
      <c r="F26" s="110">
        <v>20738</v>
      </c>
      <c r="G26" s="110">
        <v>30442</v>
      </c>
      <c r="H26" s="110">
        <v>1252</v>
      </c>
      <c r="I26" s="110">
        <v>9</v>
      </c>
    </row>
    <row r="27" spans="2:9" s="98" customFormat="1" ht="14" hidden="1" customHeight="1" outlineLevel="1" x14ac:dyDescent="0.35">
      <c r="B27" s="99" t="s">
        <v>306</v>
      </c>
      <c r="C27" s="109">
        <v>12105</v>
      </c>
      <c r="D27" s="110">
        <v>1</v>
      </c>
      <c r="E27" s="110">
        <v>4343</v>
      </c>
      <c r="F27" s="110">
        <v>3053</v>
      </c>
      <c r="G27" s="110">
        <v>4658</v>
      </c>
      <c r="H27" s="110">
        <v>49</v>
      </c>
      <c r="I27" s="110">
        <v>1</v>
      </c>
    </row>
    <row r="28" spans="2:9" s="98" customFormat="1" ht="14" hidden="1" customHeight="1" outlineLevel="1" x14ac:dyDescent="0.35">
      <c r="B28" s="99" t="s">
        <v>307</v>
      </c>
      <c r="C28" s="109">
        <v>17752</v>
      </c>
      <c r="D28" s="110">
        <v>3</v>
      </c>
      <c r="E28" s="110">
        <v>5420</v>
      </c>
      <c r="F28" s="110">
        <v>5212</v>
      </c>
      <c r="G28" s="110">
        <v>7012</v>
      </c>
      <c r="H28" s="110">
        <v>104</v>
      </c>
      <c r="I28" s="110">
        <v>1</v>
      </c>
    </row>
    <row r="29" spans="2:9" s="98" customFormat="1" ht="14" hidden="1" customHeight="1" outlineLevel="1" x14ac:dyDescent="0.35">
      <c r="B29" s="99" t="s">
        <v>308</v>
      </c>
      <c r="C29" s="109">
        <v>22907</v>
      </c>
      <c r="D29" s="110">
        <v>7</v>
      </c>
      <c r="E29" s="110">
        <v>7369</v>
      </c>
      <c r="F29" s="110">
        <v>5988</v>
      </c>
      <c r="G29" s="110">
        <v>9119</v>
      </c>
      <c r="H29" s="110">
        <v>421</v>
      </c>
      <c r="I29" s="110">
        <v>3</v>
      </c>
    </row>
    <row r="30" spans="2:9" s="98" customFormat="1" ht="14" hidden="1" customHeight="1" outlineLevel="1" x14ac:dyDescent="0.35">
      <c r="B30" s="99" t="s">
        <v>309</v>
      </c>
      <c r="C30" s="109">
        <v>38745</v>
      </c>
      <c r="D30" s="161" t="s">
        <v>100</v>
      </c>
      <c r="E30" s="110">
        <v>12735</v>
      </c>
      <c r="F30" s="110">
        <v>10913</v>
      </c>
      <c r="G30" s="110">
        <v>14958</v>
      </c>
      <c r="H30" s="110">
        <v>136</v>
      </c>
      <c r="I30" s="110">
        <v>3</v>
      </c>
    </row>
    <row r="31" spans="2:9" s="98" customFormat="1" ht="14" hidden="1" customHeight="1" outlineLevel="1" x14ac:dyDescent="0.35">
      <c r="B31" s="99" t="s">
        <v>310</v>
      </c>
      <c r="C31" s="109">
        <v>6240</v>
      </c>
      <c r="D31" s="161" t="s">
        <v>100</v>
      </c>
      <c r="E31" s="110">
        <v>2546</v>
      </c>
      <c r="F31" s="110">
        <v>1904</v>
      </c>
      <c r="G31" s="110">
        <v>1731</v>
      </c>
      <c r="H31" s="110">
        <v>55</v>
      </c>
      <c r="I31" s="110">
        <v>4</v>
      </c>
    </row>
    <row r="32" spans="2:9" s="98" customFormat="1" ht="14" hidden="1" customHeight="1" outlineLevel="1" x14ac:dyDescent="0.35">
      <c r="B32" s="99" t="s">
        <v>311</v>
      </c>
      <c r="C32" s="109">
        <v>27833</v>
      </c>
      <c r="D32" s="110">
        <v>5</v>
      </c>
      <c r="E32" s="110">
        <v>7820</v>
      </c>
      <c r="F32" s="110">
        <v>6511</v>
      </c>
      <c r="G32" s="110">
        <v>13068</v>
      </c>
      <c r="H32" s="110">
        <v>427</v>
      </c>
      <c r="I32" s="110">
        <v>2</v>
      </c>
    </row>
    <row r="33" spans="2:9" s="98" customFormat="1" ht="14" hidden="1" customHeight="1" outlineLevel="1" x14ac:dyDescent="0.35">
      <c r="B33" s="99" t="s">
        <v>312</v>
      </c>
      <c r="C33" s="109">
        <v>10689</v>
      </c>
      <c r="D33" s="110">
        <v>1</v>
      </c>
      <c r="E33" s="110">
        <v>3289</v>
      </c>
      <c r="F33" s="110">
        <v>2957</v>
      </c>
      <c r="G33" s="110">
        <v>4295</v>
      </c>
      <c r="H33" s="110">
        <v>147</v>
      </c>
      <c r="I33" s="161" t="s">
        <v>100</v>
      </c>
    </row>
    <row r="34" spans="2:9" s="98" customFormat="1" ht="14" hidden="1" customHeight="1" outlineLevel="1" x14ac:dyDescent="0.35">
      <c r="B34" s="99" t="s">
        <v>313</v>
      </c>
      <c r="C34" s="109">
        <v>19792</v>
      </c>
      <c r="D34" s="110">
        <v>3</v>
      </c>
      <c r="E34" s="110">
        <v>5300</v>
      </c>
      <c r="F34" s="110">
        <v>5542</v>
      </c>
      <c r="G34" s="110">
        <v>8485</v>
      </c>
      <c r="H34" s="110">
        <v>452</v>
      </c>
      <c r="I34" s="110">
        <v>10</v>
      </c>
    </row>
    <row r="35" spans="2:9" ht="14" customHeight="1" collapsed="1" x14ac:dyDescent="0.3">
      <c r="B35" s="100" t="s">
        <v>57</v>
      </c>
      <c r="C35" s="58">
        <v>6574</v>
      </c>
      <c r="D35" s="56" t="s">
        <v>100</v>
      </c>
      <c r="E35" s="14">
        <v>1887</v>
      </c>
      <c r="F35" s="14">
        <v>1608</v>
      </c>
      <c r="G35" s="14">
        <v>2902</v>
      </c>
      <c r="H35" s="14">
        <v>176</v>
      </c>
      <c r="I35" s="14">
        <v>1</v>
      </c>
    </row>
    <row r="36" spans="2:9" ht="14" customHeight="1" x14ac:dyDescent="0.3">
      <c r="B36" s="100" t="s">
        <v>58</v>
      </c>
      <c r="C36" s="58">
        <v>27494</v>
      </c>
      <c r="D36" s="56" t="s">
        <v>100</v>
      </c>
      <c r="E36" s="14">
        <v>5474</v>
      </c>
      <c r="F36" s="14">
        <v>8026</v>
      </c>
      <c r="G36" s="14">
        <v>13447</v>
      </c>
      <c r="H36" s="14">
        <v>547</v>
      </c>
      <c r="I36" s="56" t="s">
        <v>100</v>
      </c>
    </row>
    <row r="37" spans="2:9" ht="14" customHeight="1" x14ac:dyDescent="0.3">
      <c r="B37" s="102" t="s">
        <v>49</v>
      </c>
      <c r="C37" s="58">
        <v>235111</v>
      </c>
      <c r="D37" s="14">
        <v>42</v>
      </c>
      <c r="E37" s="14">
        <v>58842</v>
      </c>
      <c r="F37" s="14">
        <v>60885</v>
      </c>
      <c r="G37" s="14">
        <v>110091</v>
      </c>
      <c r="H37" s="14">
        <v>5240</v>
      </c>
      <c r="I37" s="14">
        <v>11</v>
      </c>
    </row>
    <row r="38" spans="2:9" ht="14" customHeight="1" x14ac:dyDescent="0.3">
      <c r="B38" s="100" t="s">
        <v>50</v>
      </c>
      <c r="C38" s="60">
        <f>+C39+C40+C41</f>
        <v>535275</v>
      </c>
      <c r="D38" s="77">
        <f>+D39+D40+D41</f>
        <v>110</v>
      </c>
      <c r="E38" s="77">
        <f t="shared" ref="E38:I38" si="1">+E39+E40+E41</f>
        <v>200874</v>
      </c>
      <c r="F38" s="77">
        <f t="shared" si="1"/>
        <v>146214</v>
      </c>
      <c r="G38" s="77">
        <f t="shared" si="1"/>
        <v>181007</v>
      </c>
      <c r="H38" s="77">
        <f t="shared" si="1"/>
        <v>6700</v>
      </c>
      <c r="I38" s="77">
        <f t="shared" si="1"/>
        <v>370</v>
      </c>
    </row>
    <row r="39" spans="2:9" ht="14" hidden="1" customHeight="1" outlineLevel="1" x14ac:dyDescent="0.3">
      <c r="B39" s="99" t="s">
        <v>314</v>
      </c>
      <c r="C39" s="111">
        <v>66446</v>
      </c>
      <c r="D39" s="112">
        <v>11</v>
      </c>
      <c r="E39" s="112">
        <v>19098</v>
      </c>
      <c r="F39" s="112">
        <v>18849</v>
      </c>
      <c r="G39" s="112">
        <v>27481</v>
      </c>
      <c r="H39" s="112">
        <v>1001</v>
      </c>
      <c r="I39" s="112">
        <v>6</v>
      </c>
    </row>
    <row r="40" spans="2:9" ht="14" hidden="1" customHeight="1" outlineLevel="1" x14ac:dyDescent="0.3">
      <c r="B40" s="99" t="s">
        <v>315</v>
      </c>
      <c r="C40" s="111">
        <v>162198</v>
      </c>
      <c r="D40" s="112">
        <v>15</v>
      </c>
      <c r="E40" s="112">
        <v>43826</v>
      </c>
      <c r="F40" s="112">
        <v>46622</v>
      </c>
      <c r="G40" s="112">
        <v>68920</v>
      </c>
      <c r="H40" s="112">
        <v>2766</v>
      </c>
      <c r="I40" s="112">
        <v>49</v>
      </c>
    </row>
    <row r="41" spans="2:9" ht="14" hidden="1" customHeight="1" outlineLevel="1" x14ac:dyDescent="0.3">
      <c r="B41" s="99" t="s">
        <v>316</v>
      </c>
      <c r="C41" s="111">
        <v>306631</v>
      </c>
      <c r="D41" s="112">
        <v>84</v>
      </c>
      <c r="E41" s="112">
        <v>137950</v>
      </c>
      <c r="F41" s="112">
        <v>80743</v>
      </c>
      <c r="G41" s="112">
        <v>84606</v>
      </c>
      <c r="H41" s="112">
        <v>2933</v>
      </c>
      <c r="I41" s="112">
        <v>315</v>
      </c>
    </row>
    <row r="42" spans="2:9" ht="14" customHeight="1" collapsed="1" x14ac:dyDescent="0.3">
      <c r="B42" s="102" t="s">
        <v>51</v>
      </c>
      <c r="C42" s="58">
        <v>143525</v>
      </c>
      <c r="D42" s="14">
        <v>4</v>
      </c>
      <c r="E42" s="14">
        <v>27006</v>
      </c>
      <c r="F42" s="14">
        <v>40348</v>
      </c>
      <c r="G42" s="14">
        <v>73542</v>
      </c>
      <c r="H42" s="14">
        <v>2620</v>
      </c>
      <c r="I42" s="14">
        <v>5</v>
      </c>
    </row>
    <row r="43" spans="2:9" ht="14" customHeight="1" x14ac:dyDescent="0.3">
      <c r="B43" s="102" t="s">
        <v>52</v>
      </c>
      <c r="C43" s="58">
        <v>218420</v>
      </c>
      <c r="D43" s="14">
        <v>483</v>
      </c>
      <c r="E43" s="14">
        <v>92939</v>
      </c>
      <c r="F43" s="14">
        <v>47465</v>
      </c>
      <c r="G43" s="14">
        <v>73334</v>
      </c>
      <c r="H43" s="14">
        <v>4105</v>
      </c>
      <c r="I43" s="14">
        <v>94</v>
      </c>
    </row>
    <row r="44" spans="2:9" ht="14" customHeight="1" x14ac:dyDescent="0.3">
      <c r="B44" s="102" t="s">
        <v>61</v>
      </c>
      <c r="C44" s="58">
        <v>108544</v>
      </c>
      <c r="D44" s="14">
        <v>7</v>
      </c>
      <c r="E44" s="14">
        <v>49901</v>
      </c>
      <c r="F44" s="14">
        <v>32103</v>
      </c>
      <c r="G44" s="14">
        <v>25973</v>
      </c>
      <c r="H44" s="14">
        <v>414</v>
      </c>
      <c r="I44" s="14">
        <v>146</v>
      </c>
    </row>
    <row r="45" spans="2:9" ht="14" customHeight="1" x14ac:dyDescent="0.3">
      <c r="B45" s="102" t="s">
        <v>60</v>
      </c>
      <c r="C45" s="58">
        <v>74874</v>
      </c>
      <c r="D45" s="14">
        <v>2</v>
      </c>
      <c r="E45" s="14">
        <v>14238</v>
      </c>
      <c r="F45" s="14">
        <v>23313</v>
      </c>
      <c r="G45" s="14">
        <v>36695</v>
      </c>
      <c r="H45" s="14">
        <v>611</v>
      </c>
      <c r="I45" s="14">
        <v>15</v>
      </c>
    </row>
    <row r="46" spans="2:9" ht="14" customHeight="1" x14ac:dyDescent="0.3">
      <c r="B46" s="102" t="s">
        <v>59</v>
      </c>
      <c r="C46" s="58">
        <v>26773</v>
      </c>
      <c r="D46" s="14">
        <v>5</v>
      </c>
      <c r="E46" s="14">
        <v>6388</v>
      </c>
      <c r="F46" s="14">
        <v>7510</v>
      </c>
      <c r="G46" s="14">
        <v>11955</v>
      </c>
      <c r="H46" s="14">
        <v>914</v>
      </c>
      <c r="I46" s="14">
        <v>1</v>
      </c>
    </row>
    <row r="47" spans="2:9" ht="14" customHeight="1" x14ac:dyDescent="0.3">
      <c r="B47" s="102" t="s">
        <v>62</v>
      </c>
      <c r="C47" s="58">
        <v>140342</v>
      </c>
      <c r="D47" s="14">
        <v>6</v>
      </c>
      <c r="E47" s="14">
        <v>54438</v>
      </c>
      <c r="F47" s="14">
        <v>41753</v>
      </c>
      <c r="G47" s="14">
        <v>42293</v>
      </c>
      <c r="H47" s="14">
        <v>1744</v>
      </c>
      <c r="I47" s="14">
        <v>108</v>
      </c>
    </row>
    <row r="48" spans="2:9" ht="14" customHeight="1" x14ac:dyDescent="0.3">
      <c r="B48" s="102" t="s">
        <v>63</v>
      </c>
      <c r="C48" s="58">
        <v>269895</v>
      </c>
      <c r="D48" s="14">
        <v>82</v>
      </c>
      <c r="E48" s="14">
        <v>103169</v>
      </c>
      <c r="F48" s="14">
        <v>68468</v>
      </c>
      <c r="G48" s="14">
        <v>92920</v>
      </c>
      <c r="H48" s="14">
        <v>5158</v>
      </c>
      <c r="I48" s="14">
        <v>98</v>
      </c>
    </row>
    <row r="49" spans="2:9" ht="14" customHeight="1" x14ac:dyDescent="0.3">
      <c r="B49" s="102" t="s">
        <v>69</v>
      </c>
      <c r="C49" s="58">
        <v>12102</v>
      </c>
      <c r="D49" s="14">
        <v>1</v>
      </c>
      <c r="E49" s="14">
        <v>3464</v>
      </c>
      <c r="F49" s="14">
        <v>3593</v>
      </c>
      <c r="G49" s="14">
        <v>4868</v>
      </c>
      <c r="H49" s="14">
        <v>175</v>
      </c>
      <c r="I49" s="14">
        <v>1</v>
      </c>
    </row>
    <row r="50" spans="2:9" ht="14" customHeight="1" x14ac:dyDescent="0.3">
      <c r="B50" s="102" t="s">
        <v>64</v>
      </c>
      <c r="C50" s="58">
        <v>56335</v>
      </c>
      <c r="D50" s="14">
        <v>3</v>
      </c>
      <c r="E50" s="14">
        <v>12438</v>
      </c>
      <c r="F50" s="14">
        <v>18371</v>
      </c>
      <c r="G50" s="14">
        <v>24241</v>
      </c>
      <c r="H50" s="14">
        <v>1275</v>
      </c>
      <c r="I50" s="14">
        <v>7</v>
      </c>
    </row>
    <row r="51" spans="2:9" ht="14" customHeight="1" x14ac:dyDescent="0.3">
      <c r="B51" s="102" t="s">
        <v>65</v>
      </c>
      <c r="C51" s="58">
        <v>285688</v>
      </c>
      <c r="D51" s="14">
        <v>11</v>
      </c>
      <c r="E51" s="14">
        <v>78786</v>
      </c>
      <c r="F51" s="14">
        <v>84729</v>
      </c>
      <c r="G51" s="14">
        <v>117158</v>
      </c>
      <c r="H51" s="14">
        <v>4987</v>
      </c>
      <c r="I51" s="14">
        <v>17</v>
      </c>
    </row>
    <row r="52" spans="2:9" ht="14" customHeight="1" x14ac:dyDescent="0.3">
      <c r="B52" s="102" t="s">
        <v>66</v>
      </c>
      <c r="C52" s="58">
        <v>28184</v>
      </c>
      <c r="D52" s="14">
        <v>108</v>
      </c>
      <c r="E52" s="14">
        <v>10703</v>
      </c>
      <c r="F52" s="14">
        <v>7767</v>
      </c>
      <c r="G52" s="14">
        <v>9040</v>
      </c>
      <c r="H52" s="14">
        <v>554</v>
      </c>
      <c r="I52" s="14">
        <v>12</v>
      </c>
    </row>
    <row r="53" spans="2:9" ht="14" customHeight="1" x14ac:dyDescent="0.3">
      <c r="B53" s="102" t="s">
        <v>67</v>
      </c>
      <c r="C53" s="58">
        <v>60771</v>
      </c>
      <c r="D53" s="14">
        <v>9</v>
      </c>
      <c r="E53" s="14">
        <v>15354</v>
      </c>
      <c r="F53" s="14">
        <v>17119</v>
      </c>
      <c r="G53" s="14">
        <v>26799</v>
      </c>
      <c r="H53" s="14">
        <v>1486</v>
      </c>
      <c r="I53" s="14">
        <v>4</v>
      </c>
    </row>
    <row r="54" spans="2:9" ht="14" customHeight="1" x14ac:dyDescent="0.3">
      <c r="B54" s="104" t="s">
        <v>68</v>
      </c>
      <c r="C54" s="151">
        <v>107</v>
      </c>
      <c r="D54" s="46" t="s">
        <v>100</v>
      </c>
      <c r="E54" s="152">
        <v>10</v>
      </c>
      <c r="F54" s="152">
        <v>26</v>
      </c>
      <c r="G54" s="152">
        <v>66</v>
      </c>
      <c r="H54" s="152">
        <v>5</v>
      </c>
      <c r="I54" s="46" t="s">
        <v>100</v>
      </c>
    </row>
  </sheetData>
  <mergeCells count="9">
    <mergeCell ref="B2:I2"/>
    <mergeCell ref="B3:I3"/>
    <mergeCell ref="I5:I6"/>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4"/>
  <sheetViews>
    <sheetView zoomScale="90" zoomScaleNormal="90" workbookViewId="0"/>
  </sheetViews>
  <sheetFormatPr defaultColWidth="9.1796875" defaultRowHeight="12.5" outlineLevelRow="1" x14ac:dyDescent="0.3"/>
  <cols>
    <col min="1" max="1" width="2.36328125" style="1" customWidth="1"/>
    <col min="2" max="2" width="54.90625" style="101" bestFit="1" customWidth="1"/>
    <col min="3" max="3" width="8.1796875" style="3" customWidth="1"/>
    <col min="4" max="4" width="8.81640625" style="3" customWidth="1"/>
    <col min="5" max="5" width="8" style="3" customWidth="1"/>
    <col min="6" max="6" width="9.81640625" style="3" customWidth="1"/>
    <col min="7" max="8" width="10.54296875" style="3" customWidth="1"/>
    <col min="9" max="9" width="11" style="1" customWidth="1"/>
    <col min="10" max="10" width="10.81640625" style="1" customWidth="1"/>
    <col min="11" max="11" width="9.81640625" style="1" customWidth="1"/>
    <col min="12" max="12" width="12.1796875" style="1" customWidth="1"/>
    <col min="13" max="13" width="9.1796875" style="1" customWidth="1"/>
    <col min="14" max="14" width="4.54296875" style="1" customWidth="1"/>
    <col min="15" max="216" width="9.1796875" style="1"/>
    <col min="217" max="217" width="51.1796875" style="1" customWidth="1"/>
    <col min="218" max="225" width="9.81640625" style="1" customWidth="1"/>
    <col min="226" max="472" width="9.1796875" style="1"/>
    <col min="473" max="473" width="51.1796875" style="1" customWidth="1"/>
    <col min="474" max="481" width="9.81640625" style="1" customWidth="1"/>
    <col min="482" max="728" width="9.1796875" style="1"/>
    <col min="729" max="729" width="51.1796875" style="1" customWidth="1"/>
    <col min="730" max="737" width="9.81640625" style="1" customWidth="1"/>
    <col min="738" max="984" width="9.1796875" style="1"/>
    <col min="985" max="985" width="51.1796875" style="1" customWidth="1"/>
    <col min="986" max="993" width="9.81640625" style="1" customWidth="1"/>
    <col min="994" max="1240" width="9.1796875" style="1"/>
    <col min="1241" max="1241" width="51.1796875" style="1" customWidth="1"/>
    <col min="1242" max="1249" width="9.81640625" style="1" customWidth="1"/>
    <col min="1250" max="1496" width="9.1796875" style="1"/>
    <col min="1497" max="1497" width="51.1796875" style="1" customWidth="1"/>
    <col min="1498" max="1505" width="9.81640625" style="1" customWidth="1"/>
    <col min="1506" max="1752" width="9.1796875" style="1"/>
    <col min="1753" max="1753" width="51.1796875" style="1" customWidth="1"/>
    <col min="1754" max="1761" width="9.81640625" style="1" customWidth="1"/>
    <col min="1762" max="2008" width="9.1796875" style="1"/>
    <col min="2009" max="2009" width="51.1796875" style="1" customWidth="1"/>
    <col min="2010" max="2017" width="9.81640625" style="1" customWidth="1"/>
    <col min="2018" max="2264" width="9.1796875" style="1"/>
    <col min="2265" max="2265" width="51.1796875" style="1" customWidth="1"/>
    <col min="2266" max="2273" width="9.81640625" style="1" customWidth="1"/>
    <col min="2274" max="2520" width="9.1796875" style="1"/>
    <col min="2521" max="2521" width="51.1796875" style="1" customWidth="1"/>
    <col min="2522" max="2529" width="9.81640625" style="1" customWidth="1"/>
    <col min="2530" max="2776" width="9.1796875" style="1"/>
    <col min="2777" max="2777" width="51.1796875" style="1" customWidth="1"/>
    <col min="2778" max="2785" width="9.81640625" style="1" customWidth="1"/>
    <col min="2786" max="3032" width="9.1796875" style="1"/>
    <col min="3033" max="3033" width="51.1796875" style="1" customWidth="1"/>
    <col min="3034" max="3041" width="9.81640625" style="1" customWidth="1"/>
    <col min="3042" max="3288" width="9.1796875" style="1"/>
    <col min="3289" max="3289" width="51.1796875" style="1" customWidth="1"/>
    <col min="3290" max="3297" width="9.81640625" style="1" customWidth="1"/>
    <col min="3298" max="3544" width="9.1796875" style="1"/>
    <col min="3545" max="3545" width="51.1796875" style="1" customWidth="1"/>
    <col min="3546" max="3553" width="9.81640625" style="1" customWidth="1"/>
    <col min="3554" max="3800" width="9.1796875" style="1"/>
    <col min="3801" max="3801" width="51.1796875" style="1" customWidth="1"/>
    <col min="3802" max="3809" width="9.81640625" style="1" customWidth="1"/>
    <col min="3810" max="4056" width="9.1796875" style="1"/>
    <col min="4057" max="4057" width="51.1796875" style="1" customWidth="1"/>
    <col min="4058" max="4065" width="9.81640625" style="1" customWidth="1"/>
    <col min="4066" max="4312" width="9.1796875" style="1"/>
    <col min="4313" max="4313" width="51.1796875" style="1" customWidth="1"/>
    <col min="4314" max="4321" width="9.81640625" style="1" customWidth="1"/>
    <col min="4322" max="4568" width="9.1796875" style="1"/>
    <col min="4569" max="4569" width="51.1796875" style="1" customWidth="1"/>
    <col min="4570" max="4577" width="9.81640625" style="1" customWidth="1"/>
    <col min="4578" max="4824" width="9.1796875" style="1"/>
    <col min="4825" max="4825" width="51.1796875" style="1" customWidth="1"/>
    <col min="4826" max="4833" width="9.81640625" style="1" customWidth="1"/>
    <col min="4834" max="5080" width="9.1796875" style="1"/>
    <col min="5081" max="5081" width="51.1796875" style="1" customWidth="1"/>
    <col min="5082" max="5089" width="9.81640625" style="1" customWidth="1"/>
    <col min="5090" max="5336" width="9.1796875" style="1"/>
    <col min="5337" max="5337" width="51.1796875" style="1" customWidth="1"/>
    <col min="5338" max="5345" width="9.81640625" style="1" customWidth="1"/>
    <col min="5346" max="5592" width="9.1796875" style="1"/>
    <col min="5593" max="5593" width="51.1796875" style="1" customWidth="1"/>
    <col min="5594" max="5601" width="9.81640625" style="1" customWidth="1"/>
    <col min="5602" max="5848" width="9.1796875" style="1"/>
    <col min="5849" max="5849" width="51.1796875" style="1" customWidth="1"/>
    <col min="5850" max="5857" width="9.81640625" style="1" customWidth="1"/>
    <col min="5858" max="6104" width="9.1796875" style="1"/>
    <col min="6105" max="6105" width="51.1796875" style="1" customWidth="1"/>
    <col min="6106" max="6113" width="9.81640625" style="1" customWidth="1"/>
    <col min="6114" max="6360" width="9.1796875" style="1"/>
    <col min="6361" max="6361" width="51.1796875" style="1" customWidth="1"/>
    <col min="6362" max="6369" width="9.81640625" style="1" customWidth="1"/>
    <col min="6370" max="6616" width="9.1796875" style="1"/>
    <col min="6617" max="6617" width="51.1796875" style="1" customWidth="1"/>
    <col min="6618" max="6625" width="9.81640625" style="1" customWidth="1"/>
    <col min="6626" max="6872" width="9.1796875" style="1"/>
    <col min="6873" max="6873" width="51.1796875" style="1" customWidth="1"/>
    <col min="6874" max="6881" width="9.81640625" style="1" customWidth="1"/>
    <col min="6882" max="7128" width="9.1796875" style="1"/>
    <col min="7129" max="7129" width="51.1796875" style="1" customWidth="1"/>
    <col min="7130" max="7137" width="9.81640625" style="1" customWidth="1"/>
    <col min="7138" max="7384" width="9.1796875" style="1"/>
    <col min="7385" max="7385" width="51.1796875" style="1" customWidth="1"/>
    <col min="7386" max="7393" width="9.81640625" style="1" customWidth="1"/>
    <col min="7394" max="7640" width="9.1796875" style="1"/>
    <col min="7641" max="7641" width="51.1796875" style="1" customWidth="1"/>
    <col min="7642" max="7649" width="9.81640625" style="1" customWidth="1"/>
    <col min="7650" max="7896" width="9.1796875" style="1"/>
    <col min="7897" max="7897" width="51.1796875" style="1" customWidth="1"/>
    <col min="7898" max="7905" width="9.81640625" style="1" customWidth="1"/>
    <col min="7906" max="8152" width="9.1796875" style="1"/>
    <col min="8153" max="8153" width="51.1796875" style="1" customWidth="1"/>
    <col min="8154" max="8161" width="9.81640625" style="1" customWidth="1"/>
    <col min="8162" max="8408" width="9.1796875" style="1"/>
    <col min="8409" max="8409" width="51.1796875" style="1" customWidth="1"/>
    <col min="8410" max="8417" width="9.81640625" style="1" customWidth="1"/>
    <col min="8418" max="8664" width="9.1796875" style="1"/>
    <col min="8665" max="8665" width="51.1796875" style="1" customWidth="1"/>
    <col min="8666" max="8673" width="9.81640625" style="1" customWidth="1"/>
    <col min="8674" max="8920" width="9.1796875" style="1"/>
    <col min="8921" max="8921" width="51.1796875" style="1" customWidth="1"/>
    <col min="8922" max="8929" width="9.81640625" style="1" customWidth="1"/>
    <col min="8930" max="9176" width="9.1796875" style="1"/>
    <col min="9177" max="9177" width="51.1796875" style="1" customWidth="1"/>
    <col min="9178" max="9185" width="9.81640625" style="1" customWidth="1"/>
    <col min="9186" max="9432" width="9.1796875" style="1"/>
    <col min="9433" max="9433" width="51.1796875" style="1" customWidth="1"/>
    <col min="9434" max="9441" width="9.81640625" style="1" customWidth="1"/>
    <col min="9442" max="9688" width="9.1796875" style="1"/>
    <col min="9689" max="9689" width="51.1796875" style="1" customWidth="1"/>
    <col min="9690" max="9697" width="9.81640625" style="1" customWidth="1"/>
    <col min="9698" max="9944" width="9.1796875" style="1"/>
    <col min="9945" max="9945" width="51.1796875" style="1" customWidth="1"/>
    <col min="9946" max="9953" width="9.81640625" style="1" customWidth="1"/>
    <col min="9954" max="10200" width="9.1796875" style="1"/>
    <col min="10201" max="10201" width="51.1796875" style="1" customWidth="1"/>
    <col min="10202" max="10209" width="9.81640625" style="1" customWidth="1"/>
    <col min="10210" max="10456" width="9.1796875" style="1"/>
    <col min="10457" max="10457" width="51.1796875" style="1" customWidth="1"/>
    <col min="10458" max="10465" width="9.81640625" style="1" customWidth="1"/>
    <col min="10466" max="10712" width="9.1796875" style="1"/>
    <col min="10713" max="10713" width="51.1796875" style="1" customWidth="1"/>
    <col min="10714" max="10721" width="9.81640625" style="1" customWidth="1"/>
    <col min="10722" max="10968" width="9.1796875" style="1"/>
    <col min="10969" max="10969" width="51.1796875" style="1" customWidth="1"/>
    <col min="10970" max="10977" width="9.81640625" style="1" customWidth="1"/>
    <col min="10978" max="11224" width="9.1796875" style="1"/>
    <col min="11225" max="11225" width="51.1796875" style="1" customWidth="1"/>
    <col min="11226" max="11233" width="9.81640625" style="1" customWidth="1"/>
    <col min="11234" max="11480" width="9.1796875" style="1"/>
    <col min="11481" max="11481" width="51.1796875" style="1" customWidth="1"/>
    <col min="11482" max="11489" width="9.81640625" style="1" customWidth="1"/>
    <col min="11490" max="11736" width="9.1796875" style="1"/>
    <col min="11737" max="11737" width="51.1796875" style="1" customWidth="1"/>
    <col min="11738" max="11745" width="9.81640625" style="1" customWidth="1"/>
    <col min="11746" max="11992" width="9.1796875" style="1"/>
    <col min="11993" max="11993" width="51.1796875" style="1" customWidth="1"/>
    <col min="11994" max="12001" width="9.81640625" style="1" customWidth="1"/>
    <col min="12002" max="12248" width="9.1796875" style="1"/>
    <col min="12249" max="12249" width="51.1796875" style="1" customWidth="1"/>
    <col min="12250" max="12257" width="9.81640625" style="1" customWidth="1"/>
    <col min="12258" max="12504" width="9.1796875" style="1"/>
    <col min="12505" max="12505" width="51.1796875" style="1" customWidth="1"/>
    <col min="12506" max="12513" width="9.81640625" style="1" customWidth="1"/>
    <col min="12514" max="12760" width="9.1796875" style="1"/>
    <col min="12761" max="12761" width="51.1796875" style="1" customWidth="1"/>
    <col min="12762" max="12769" width="9.81640625" style="1" customWidth="1"/>
    <col min="12770" max="13016" width="9.1796875" style="1"/>
    <col min="13017" max="13017" width="51.1796875" style="1" customWidth="1"/>
    <col min="13018" max="13025" width="9.81640625" style="1" customWidth="1"/>
    <col min="13026" max="13272" width="9.1796875" style="1"/>
    <col min="13273" max="13273" width="51.1796875" style="1" customWidth="1"/>
    <col min="13274" max="13281" width="9.81640625" style="1" customWidth="1"/>
    <col min="13282" max="13528" width="9.1796875" style="1"/>
    <col min="13529" max="13529" width="51.1796875" style="1" customWidth="1"/>
    <col min="13530" max="13537" width="9.81640625" style="1" customWidth="1"/>
    <col min="13538" max="13784" width="9.1796875" style="1"/>
    <col min="13785" max="13785" width="51.1796875" style="1" customWidth="1"/>
    <col min="13786" max="13793" width="9.81640625" style="1" customWidth="1"/>
    <col min="13794" max="14040" width="9.1796875" style="1"/>
    <col min="14041" max="14041" width="51.1796875" style="1" customWidth="1"/>
    <col min="14042" max="14049" width="9.81640625" style="1" customWidth="1"/>
    <col min="14050" max="14296" width="9.1796875" style="1"/>
    <col min="14297" max="14297" width="51.1796875" style="1" customWidth="1"/>
    <col min="14298" max="14305" width="9.81640625" style="1" customWidth="1"/>
    <col min="14306" max="14552" width="9.1796875" style="1"/>
    <col min="14553" max="14553" width="51.1796875" style="1" customWidth="1"/>
    <col min="14554" max="14561" width="9.81640625" style="1" customWidth="1"/>
    <col min="14562" max="14808" width="9.1796875" style="1"/>
    <col min="14809" max="14809" width="51.1796875" style="1" customWidth="1"/>
    <col min="14810" max="14817" width="9.81640625" style="1" customWidth="1"/>
    <col min="14818" max="15064" width="9.1796875" style="1"/>
    <col min="15065" max="15065" width="51.1796875" style="1" customWidth="1"/>
    <col min="15066" max="15073" width="9.81640625" style="1" customWidth="1"/>
    <col min="15074" max="15320" width="9.1796875" style="1"/>
    <col min="15321" max="15321" width="51.1796875" style="1" customWidth="1"/>
    <col min="15322" max="15329" width="9.81640625" style="1" customWidth="1"/>
    <col min="15330" max="15576" width="9.1796875" style="1"/>
    <col min="15577" max="15577" width="51.1796875" style="1" customWidth="1"/>
    <col min="15578" max="15585" width="9.81640625" style="1" customWidth="1"/>
    <col min="15586" max="15832" width="9.1796875" style="1"/>
    <col min="15833" max="15833" width="51.1796875" style="1" customWidth="1"/>
    <col min="15834" max="15841" width="9.81640625" style="1" customWidth="1"/>
    <col min="15842" max="16384" width="9.1796875" style="1"/>
  </cols>
  <sheetData>
    <row r="1" spans="2:13" ht="14" x14ac:dyDescent="0.3">
      <c r="M1" s="36" t="s">
        <v>144</v>
      </c>
    </row>
    <row r="2" spans="2:13" ht="21.75" customHeight="1" x14ac:dyDescent="0.3">
      <c r="B2" s="181" t="s">
        <v>145</v>
      </c>
      <c r="C2" s="181"/>
      <c r="D2" s="181"/>
      <c r="E2" s="181"/>
      <c r="F2" s="181"/>
      <c r="G2" s="181"/>
      <c r="H2" s="181"/>
      <c r="I2" s="181"/>
      <c r="J2" s="181"/>
      <c r="K2" s="181"/>
      <c r="L2" s="181"/>
      <c r="M2" s="181"/>
    </row>
    <row r="3" spans="2:13" ht="13.5" customHeight="1" x14ac:dyDescent="0.3">
      <c r="B3" s="182">
        <v>2021</v>
      </c>
      <c r="C3" s="182"/>
      <c r="D3" s="182"/>
      <c r="E3" s="182"/>
      <c r="F3" s="182"/>
      <c r="G3" s="182"/>
      <c r="H3" s="182"/>
      <c r="I3" s="182"/>
      <c r="J3" s="182"/>
      <c r="K3" s="182"/>
      <c r="L3" s="182"/>
      <c r="M3" s="182"/>
    </row>
    <row r="4" spans="2:13" ht="13.25" customHeight="1" x14ac:dyDescent="0.3">
      <c r="B4" s="102" t="s">
        <v>115</v>
      </c>
      <c r="C4" s="18"/>
      <c r="D4" s="18"/>
      <c r="E4" s="18"/>
      <c r="F4" s="11"/>
      <c r="G4" s="11"/>
      <c r="H4" s="11"/>
      <c r="I4" s="10"/>
      <c r="J4" s="10"/>
      <c r="K4" s="10"/>
      <c r="L4" s="19"/>
      <c r="M4" s="10"/>
    </row>
    <row r="5" spans="2:13" ht="27.75" customHeight="1" x14ac:dyDescent="0.3">
      <c r="B5" s="37" t="s">
        <v>99</v>
      </c>
      <c r="C5" s="184" t="s">
        <v>0</v>
      </c>
      <c r="D5" s="183" t="s">
        <v>89</v>
      </c>
      <c r="E5" s="183" t="s">
        <v>87</v>
      </c>
      <c r="F5" s="183" t="s">
        <v>86</v>
      </c>
      <c r="G5" s="183" t="s">
        <v>88</v>
      </c>
      <c r="H5" s="183" t="s">
        <v>146</v>
      </c>
      <c r="I5" s="184" t="s">
        <v>85</v>
      </c>
      <c r="J5" s="184" t="s">
        <v>84</v>
      </c>
      <c r="K5" s="184" t="s">
        <v>83</v>
      </c>
      <c r="L5" s="184" t="s">
        <v>82</v>
      </c>
      <c r="M5" s="184" t="s">
        <v>81</v>
      </c>
    </row>
    <row r="6" spans="2:13" ht="27.75" customHeight="1" x14ac:dyDescent="0.3">
      <c r="B6" s="103" t="s">
        <v>46</v>
      </c>
      <c r="C6" s="184" t="s">
        <v>0</v>
      </c>
      <c r="D6" s="183" t="s">
        <v>22</v>
      </c>
      <c r="E6" s="183" t="s">
        <v>23</v>
      </c>
      <c r="F6" s="183" t="s">
        <v>24</v>
      </c>
      <c r="G6" s="183" t="s">
        <v>25</v>
      </c>
      <c r="H6" s="183"/>
      <c r="I6" s="184" t="s">
        <v>26</v>
      </c>
      <c r="J6" s="184" t="s">
        <v>27</v>
      </c>
      <c r="K6" s="184" t="s">
        <v>28</v>
      </c>
      <c r="L6" s="184" t="s">
        <v>29</v>
      </c>
      <c r="M6" s="184" t="s">
        <v>30</v>
      </c>
    </row>
    <row r="7" spans="2:13" ht="14" customHeight="1" x14ac:dyDescent="0.3">
      <c r="B7" s="105" t="s">
        <v>0</v>
      </c>
      <c r="C7" s="55">
        <v>2919598</v>
      </c>
      <c r="D7" s="55">
        <v>9601</v>
      </c>
      <c r="E7" s="55">
        <v>1295842</v>
      </c>
      <c r="F7" s="55">
        <v>925185</v>
      </c>
      <c r="G7" s="55">
        <v>18862</v>
      </c>
      <c r="H7" s="55">
        <v>2249</v>
      </c>
      <c r="I7" s="55">
        <v>44521</v>
      </c>
      <c r="J7" s="55">
        <v>513052</v>
      </c>
      <c r="K7" s="55">
        <v>92236</v>
      </c>
      <c r="L7" s="55">
        <v>10197</v>
      </c>
      <c r="M7" s="55">
        <v>7853</v>
      </c>
    </row>
    <row r="8" spans="2:13" ht="14" customHeight="1" x14ac:dyDescent="0.3">
      <c r="B8" s="102" t="s">
        <v>53</v>
      </c>
      <c r="C8" s="14">
        <v>68010</v>
      </c>
      <c r="D8" s="14">
        <v>1243</v>
      </c>
      <c r="E8" s="14">
        <v>46043</v>
      </c>
      <c r="F8" s="14">
        <v>13565</v>
      </c>
      <c r="G8" s="14">
        <v>188</v>
      </c>
      <c r="H8" s="14">
        <v>37</v>
      </c>
      <c r="I8" s="14">
        <v>490</v>
      </c>
      <c r="J8" s="14">
        <v>4150</v>
      </c>
      <c r="K8" s="14">
        <v>526</v>
      </c>
      <c r="L8" s="14">
        <v>29</v>
      </c>
      <c r="M8" s="14">
        <v>1739</v>
      </c>
    </row>
    <row r="9" spans="2:13" ht="14" customHeight="1" x14ac:dyDescent="0.3">
      <c r="B9" s="102" t="s">
        <v>47</v>
      </c>
      <c r="C9" s="14">
        <v>8220</v>
      </c>
      <c r="D9" s="14">
        <v>44</v>
      </c>
      <c r="E9" s="14">
        <v>5242</v>
      </c>
      <c r="F9" s="14">
        <v>2001</v>
      </c>
      <c r="G9" s="14">
        <v>22</v>
      </c>
      <c r="H9" s="14">
        <v>3</v>
      </c>
      <c r="I9" s="14">
        <v>119</v>
      </c>
      <c r="J9" s="14">
        <v>682</v>
      </c>
      <c r="K9" s="14">
        <v>93</v>
      </c>
      <c r="L9" s="14">
        <v>9</v>
      </c>
      <c r="M9" s="14">
        <v>5</v>
      </c>
    </row>
    <row r="10" spans="2:13" ht="14" customHeight="1" x14ac:dyDescent="0.3">
      <c r="B10" s="102" t="s">
        <v>48</v>
      </c>
      <c r="C10" s="58">
        <f>+SUM(C11:C34)</f>
        <v>613354</v>
      </c>
      <c r="D10" s="14">
        <f>+SUM(D11:D34)</f>
        <v>2052</v>
      </c>
      <c r="E10" s="14">
        <f t="shared" ref="E10:M10" si="0">+SUM(E11:E34)</f>
        <v>350114</v>
      </c>
      <c r="F10" s="14">
        <f t="shared" si="0"/>
        <v>177662</v>
      </c>
      <c r="G10" s="14">
        <f t="shared" si="0"/>
        <v>4147</v>
      </c>
      <c r="H10" s="14">
        <f t="shared" si="0"/>
        <v>335</v>
      </c>
      <c r="I10" s="14">
        <f t="shared" si="0"/>
        <v>6902</v>
      </c>
      <c r="J10" s="14">
        <f t="shared" si="0"/>
        <v>57319</v>
      </c>
      <c r="K10" s="14">
        <f t="shared" si="0"/>
        <v>13294</v>
      </c>
      <c r="L10" s="14">
        <f t="shared" si="0"/>
        <v>778</v>
      </c>
      <c r="M10" s="14">
        <f t="shared" si="0"/>
        <v>751</v>
      </c>
    </row>
    <row r="11" spans="2:13" s="98" customFormat="1" ht="14" hidden="1" customHeight="1" outlineLevel="1" x14ac:dyDescent="0.35">
      <c r="B11" s="99" t="s">
        <v>290</v>
      </c>
      <c r="C11" s="109">
        <v>74988</v>
      </c>
      <c r="D11" s="110">
        <v>391</v>
      </c>
      <c r="E11" s="110">
        <v>45184</v>
      </c>
      <c r="F11" s="110">
        <v>20887</v>
      </c>
      <c r="G11" s="110">
        <v>329</v>
      </c>
      <c r="H11" s="110">
        <v>33</v>
      </c>
      <c r="I11" s="110">
        <v>699</v>
      </c>
      <c r="J11" s="110">
        <v>6262</v>
      </c>
      <c r="K11" s="110">
        <v>1010</v>
      </c>
      <c r="L11" s="110">
        <v>49</v>
      </c>
      <c r="M11" s="110">
        <v>144</v>
      </c>
    </row>
    <row r="12" spans="2:13" s="98" customFormat="1" ht="14" hidden="1" customHeight="1" outlineLevel="1" x14ac:dyDescent="0.35">
      <c r="B12" s="99" t="s">
        <v>291</v>
      </c>
      <c r="C12" s="109">
        <v>12896</v>
      </c>
      <c r="D12" s="110">
        <v>91</v>
      </c>
      <c r="E12" s="110">
        <v>5602</v>
      </c>
      <c r="F12" s="110">
        <v>3747</v>
      </c>
      <c r="G12" s="110">
        <v>86</v>
      </c>
      <c r="H12" s="110">
        <v>9</v>
      </c>
      <c r="I12" s="110">
        <v>248</v>
      </c>
      <c r="J12" s="110">
        <v>2691</v>
      </c>
      <c r="K12" s="110">
        <v>371</v>
      </c>
      <c r="L12" s="110">
        <v>22</v>
      </c>
      <c r="M12" s="110">
        <v>29</v>
      </c>
    </row>
    <row r="13" spans="2:13" s="98" customFormat="1" ht="14" hidden="1" customHeight="1" outlineLevel="1" x14ac:dyDescent="0.35">
      <c r="B13" s="99" t="s">
        <v>292</v>
      </c>
      <c r="C13" s="109">
        <v>465</v>
      </c>
      <c r="D13" s="161" t="s">
        <v>100</v>
      </c>
      <c r="E13" s="110">
        <v>91</v>
      </c>
      <c r="F13" s="110">
        <v>275</v>
      </c>
      <c r="G13" s="110">
        <v>2</v>
      </c>
      <c r="H13" s="161" t="s">
        <v>100</v>
      </c>
      <c r="I13" s="110">
        <v>16</v>
      </c>
      <c r="J13" s="110">
        <v>40</v>
      </c>
      <c r="K13" s="110">
        <v>35</v>
      </c>
      <c r="L13" s="110">
        <v>1</v>
      </c>
      <c r="M13" s="110">
        <v>5</v>
      </c>
    </row>
    <row r="14" spans="2:13" s="98" customFormat="1" ht="14" hidden="1" customHeight="1" outlineLevel="1" x14ac:dyDescent="0.35">
      <c r="B14" s="99" t="s">
        <v>293</v>
      </c>
      <c r="C14" s="109">
        <v>38958</v>
      </c>
      <c r="D14" s="110">
        <v>129</v>
      </c>
      <c r="E14" s="110">
        <v>25104</v>
      </c>
      <c r="F14" s="110">
        <v>10136</v>
      </c>
      <c r="G14" s="110">
        <v>244</v>
      </c>
      <c r="H14" s="110">
        <v>14</v>
      </c>
      <c r="I14" s="110">
        <v>236</v>
      </c>
      <c r="J14" s="110">
        <v>2591</v>
      </c>
      <c r="K14" s="110">
        <v>449</v>
      </c>
      <c r="L14" s="110">
        <v>25</v>
      </c>
      <c r="M14" s="110">
        <v>30</v>
      </c>
    </row>
    <row r="15" spans="2:13" s="98" customFormat="1" ht="14" hidden="1" customHeight="1" outlineLevel="1" x14ac:dyDescent="0.35">
      <c r="B15" s="99" t="s">
        <v>294</v>
      </c>
      <c r="C15" s="109">
        <v>65619</v>
      </c>
      <c r="D15" s="110">
        <v>235</v>
      </c>
      <c r="E15" s="110">
        <v>50166</v>
      </c>
      <c r="F15" s="110">
        <v>12111</v>
      </c>
      <c r="G15" s="110">
        <v>171</v>
      </c>
      <c r="H15" s="110">
        <v>9</v>
      </c>
      <c r="I15" s="110">
        <v>242</v>
      </c>
      <c r="J15" s="110">
        <v>2337</v>
      </c>
      <c r="K15" s="110">
        <v>324</v>
      </c>
      <c r="L15" s="110">
        <v>11</v>
      </c>
      <c r="M15" s="110">
        <v>13</v>
      </c>
    </row>
    <row r="16" spans="2:13" s="98" customFormat="1" ht="14" hidden="1" customHeight="1" outlineLevel="1" x14ac:dyDescent="0.35">
      <c r="B16" s="99" t="s">
        <v>295</v>
      </c>
      <c r="C16" s="109">
        <v>40680</v>
      </c>
      <c r="D16" s="110">
        <v>122</v>
      </c>
      <c r="E16" s="110">
        <v>29744</v>
      </c>
      <c r="F16" s="110">
        <v>9187</v>
      </c>
      <c r="G16" s="110">
        <v>78</v>
      </c>
      <c r="H16" s="110">
        <v>9</v>
      </c>
      <c r="I16" s="110">
        <v>149</v>
      </c>
      <c r="J16" s="110">
        <v>1175</v>
      </c>
      <c r="K16" s="110">
        <v>183</v>
      </c>
      <c r="L16" s="110">
        <v>11</v>
      </c>
      <c r="M16" s="110">
        <v>22</v>
      </c>
    </row>
    <row r="17" spans="2:13" s="98" customFormat="1" ht="14" hidden="1" customHeight="1" outlineLevel="1" x14ac:dyDescent="0.35">
      <c r="B17" s="99" t="s">
        <v>296</v>
      </c>
      <c r="C17" s="109">
        <v>22984</v>
      </c>
      <c r="D17" s="110">
        <v>143</v>
      </c>
      <c r="E17" s="110">
        <v>15110</v>
      </c>
      <c r="F17" s="110">
        <v>5187</v>
      </c>
      <c r="G17" s="110">
        <v>90</v>
      </c>
      <c r="H17" s="110">
        <v>6</v>
      </c>
      <c r="I17" s="110">
        <v>207</v>
      </c>
      <c r="J17" s="110">
        <v>1754</v>
      </c>
      <c r="K17" s="110">
        <v>418</v>
      </c>
      <c r="L17" s="110">
        <v>21</v>
      </c>
      <c r="M17" s="110">
        <v>48</v>
      </c>
    </row>
    <row r="18" spans="2:13" s="98" customFormat="1" ht="14" hidden="1" customHeight="1" outlineLevel="1" x14ac:dyDescent="0.35">
      <c r="B18" s="99" t="s">
        <v>297</v>
      </c>
      <c r="C18" s="109">
        <v>12890</v>
      </c>
      <c r="D18" s="110">
        <v>33</v>
      </c>
      <c r="E18" s="110">
        <v>5787</v>
      </c>
      <c r="F18" s="110">
        <v>4612</v>
      </c>
      <c r="G18" s="110">
        <v>165</v>
      </c>
      <c r="H18" s="110">
        <v>1</v>
      </c>
      <c r="I18" s="110">
        <v>168</v>
      </c>
      <c r="J18" s="110">
        <v>1699</v>
      </c>
      <c r="K18" s="110">
        <v>401</v>
      </c>
      <c r="L18" s="110">
        <v>15</v>
      </c>
      <c r="M18" s="110">
        <v>9</v>
      </c>
    </row>
    <row r="19" spans="2:13" s="98" customFormat="1" ht="14" hidden="1" customHeight="1" outlineLevel="1" x14ac:dyDescent="0.35">
      <c r="B19" s="99" t="s">
        <v>298</v>
      </c>
      <c r="C19" s="109">
        <v>10495</v>
      </c>
      <c r="D19" s="110">
        <v>15</v>
      </c>
      <c r="E19" s="110">
        <v>4937</v>
      </c>
      <c r="F19" s="110">
        <v>3874</v>
      </c>
      <c r="G19" s="110">
        <v>55</v>
      </c>
      <c r="H19" s="110">
        <v>6</v>
      </c>
      <c r="I19" s="110">
        <v>123</v>
      </c>
      <c r="J19" s="110">
        <v>1331</v>
      </c>
      <c r="K19" s="110">
        <v>144</v>
      </c>
      <c r="L19" s="110">
        <v>5</v>
      </c>
      <c r="M19" s="110">
        <v>5</v>
      </c>
    </row>
    <row r="20" spans="2:13" s="98" customFormat="1" ht="14" hidden="1" customHeight="1" outlineLevel="1" x14ac:dyDescent="0.35">
      <c r="B20" s="99" t="s">
        <v>299</v>
      </c>
      <c r="C20" s="109">
        <v>1319</v>
      </c>
      <c r="D20" s="161" t="s">
        <v>100</v>
      </c>
      <c r="E20" s="110">
        <v>145</v>
      </c>
      <c r="F20" s="110">
        <v>509</v>
      </c>
      <c r="G20" s="161" t="s">
        <v>100</v>
      </c>
      <c r="H20" s="161" t="s">
        <v>100</v>
      </c>
      <c r="I20" s="110">
        <v>66</v>
      </c>
      <c r="J20" s="110">
        <v>510</v>
      </c>
      <c r="K20" s="110">
        <v>76</v>
      </c>
      <c r="L20" s="110">
        <v>6</v>
      </c>
      <c r="M20" s="110">
        <v>7</v>
      </c>
    </row>
    <row r="21" spans="2:13" s="98" customFormat="1" ht="14" hidden="1" customHeight="1" outlineLevel="1" x14ac:dyDescent="0.35">
      <c r="B21" s="99" t="s">
        <v>300</v>
      </c>
      <c r="C21" s="109">
        <v>12418</v>
      </c>
      <c r="D21" s="110">
        <v>25</v>
      </c>
      <c r="E21" s="110">
        <v>4720</v>
      </c>
      <c r="F21" s="110">
        <v>4104</v>
      </c>
      <c r="G21" s="110">
        <v>67</v>
      </c>
      <c r="H21" s="110">
        <v>9</v>
      </c>
      <c r="I21" s="110">
        <v>242</v>
      </c>
      <c r="J21" s="110">
        <v>2501</v>
      </c>
      <c r="K21" s="110">
        <v>639</v>
      </c>
      <c r="L21" s="110">
        <v>58</v>
      </c>
      <c r="M21" s="110">
        <v>53</v>
      </c>
    </row>
    <row r="22" spans="2:13" s="98" customFormat="1" ht="14" hidden="1" customHeight="1" outlineLevel="1" x14ac:dyDescent="0.35">
      <c r="B22" s="99" t="s">
        <v>301</v>
      </c>
      <c r="C22" s="109">
        <v>9620</v>
      </c>
      <c r="D22" s="110">
        <v>3</v>
      </c>
      <c r="E22" s="110">
        <v>1812</v>
      </c>
      <c r="F22" s="110">
        <v>3439</v>
      </c>
      <c r="G22" s="110">
        <v>110</v>
      </c>
      <c r="H22" s="110">
        <v>1</v>
      </c>
      <c r="I22" s="110">
        <v>646</v>
      </c>
      <c r="J22" s="110">
        <v>2358</v>
      </c>
      <c r="K22" s="110">
        <v>1098</v>
      </c>
      <c r="L22" s="110">
        <v>137</v>
      </c>
      <c r="M22" s="110">
        <v>16</v>
      </c>
    </row>
    <row r="23" spans="2:13" s="98" customFormat="1" ht="14" hidden="1" customHeight="1" outlineLevel="1" x14ac:dyDescent="0.35">
      <c r="B23" s="99" t="s">
        <v>302</v>
      </c>
      <c r="C23" s="109">
        <v>29488</v>
      </c>
      <c r="D23" s="110">
        <v>60</v>
      </c>
      <c r="E23" s="110">
        <v>13961</v>
      </c>
      <c r="F23" s="110">
        <v>10532</v>
      </c>
      <c r="G23" s="110">
        <v>283</v>
      </c>
      <c r="H23" s="110">
        <v>9</v>
      </c>
      <c r="I23" s="110">
        <v>424</v>
      </c>
      <c r="J23" s="110">
        <v>3307</v>
      </c>
      <c r="K23" s="110">
        <v>830</v>
      </c>
      <c r="L23" s="110">
        <v>24</v>
      </c>
      <c r="M23" s="110">
        <v>58</v>
      </c>
    </row>
    <row r="24" spans="2:13" s="98" customFormat="1" ht="14" hidden="1" customHeight="1" outlineLevel="1" x14ac:dyDescent="0.35">
      <c r="B24" s="99" t="s">
        <v>303</v>
      </c>
      <c r="C24" s="109">
        <v>38602</v>
      </c>
      <c r="D24" s="110">
        <v>227</v>
      </c>
      <c r="E24" s="110">
        <v>23106</v>
      </c>
      <c r="F24" s="110">
        <v>10738</v>
      </c>
      <c r="G24" s="110">
        <v>174</v>
      </c>
      <c r="H24" s="110">
        <v>6</v>
      </c>
      <c r="I24" s="110">
        <v>412</v>
      </c>
      <c r="J24" s="110">
        <v>3294</v>
      </c>
      <c r="K24" s="110">
        <v>550</v>
      </c>
      <c r="L24" s="110">
        <v>25</v>
      </c>
      <c r="M24" s="110">
        <v>70</v>
      </c>
    </row>
    <row r="25" spans="2:13" s="98" customFormat="1" ht="14" hidden="1" customHeight="1" outlineLevel="1" x14ac:dyDescent="0.35">
      <c r="B25" s="99" t="s">
        <v>304</v>
      </c>
      <c r="C25" s="109">
        <v>8926</v>
      </c>
      <c r="D25" s="110">
        <v>38</v>
      </c>
      <c r="E25" s="110">
        <v>4950</v>
      </c>
      <c r="F25" s="110">
        <v>2635</v>
      </c>
      <c r="G25" s="110">
        <v>67</v>
      </c>
      <c r="H25" s="110">
        <v>4</v>
      </c>
      <c r="I25" s="110">
        <v>114</v>
      </c>
      <c r="J25" s="110">
        <v>902</v>
      </c>
      <c r="K25" s="110">
        <v>205</v>
      </c>
      <c r="L25" s="110">
        <v>5</v>
      </c>
      <c r="M25" s="110">
        <v>6</v>
      </c>
    </row>
    <row r="26" spans="2:13" s="98" customFormat="1" ht="14" hidden="1" customHeight="1" outlineLevel="1" x14ac:dyDescent="0.35">
      <c r="B26" s="99" t="s">
        <v>305</v>
      </c>
      <c r="C26" s="109">
        <v>76943</v>
      </c>
      <c r="D26" s="110">
        <v>200</v>
      </c>
      <c r="E26" s="110">
        <v>43729</v>
      </c>
      <c r="F26" s="110">
        <v>23345</v>
      </c>
      <c r="G26" s="110">
        <v>652</v>
      </c>
      <c r="H26" s="110">
        <v>66</v>
      </c>
      <c r="I26" s="110">
        <v>755</v>
      </c>
      <c r="J26" s="110">
        <v>6532</v>
      </c>
      <c r="K26" s="110">
        <v>1534</v>
      </c>
      <c r="L26" s="110">
        <v>51</v>
      </c>
      <c r="M26" s="110">
        <v>79</v>
      </c>
    </row>
    <row r="27" spans="2:13" s="98" customFormat="1" ht="14" hidden="1" customHeight="1" outlineLevel="1" x14ac:dyDescent="0.35">
      <c r="B27" s="99" t="s">
        <v>306</v>
      </c>
      <c r="C27" s="109">
        <v>12105</v>
      </c>
      <c r="D27" s="110">
        <v>7</v>
      </c>
      <c r="E27" s="110">
        <v>3784</v>
      </c>
      <c r="F27" s="110">
        <v>4379</v>
      </c>
      <c r="G27" s="110">
        <v>141</v>
      </c>
      <c r="H27" s="110">
        <v>3</v>
      </c>
      <c r="I27" s="110">
        <v>177</v>
      </c>
      <c r="J27" s="110">
        <v>2315</v>
      </c>
      <c r="K27" s="110">
        <v>1197</v>
      </c>
      <c r="L27" s="110">
        <v>77</v>
      </c>
      <c r="M27" s="110">
        <v>25</v>
      </c>
    </row>
    <row r="28" spans="2:13" s="98" customFormat="1" ht="14" hidden="1" customHeight="1" outlineLevel="1" x14ac:dyDescent="0.35">
      <c r="B28" s="99" t="s">
        <v>307</v>
      </c>
      <c r="C28" s="109">
        <v>17752</v>
      </c>
      <c r="D28" s="110">
        <v>11</v>
      </c>
      <c r="E28" s="110">
        <v>6899</v>
      </c>
      <c r="F28" s="110">
        <v>6479</v>
      </c>
      <c r="G28" s="110">
        <v>155</v>
      </c>
      <c r="H28" s="110">
        <v>23</v>
      </c>
      <c r="I28" s="110">
        <v>333</v>
      </c>
      <c r="J28" s="110">
        <v>2839</v>
      </c>
      <c r="K28" s="110">
        <v>968</v>
      </c>
      <c r="L28" s="110">
        <v>34</v>
      </c>
      <c r="M28" s="110">
        <v>11</v>
      </c>
    </row>
    <row r="29" spans="2:13" s="98" customFormat="1" ht="14" hidden="1" customHeight="1" outlineLevel="1" x14ac:dyDescent="0.35">
      <c r="B29" s="99" t="s">
        <v>308</v>
      </c>
      <c r="C29" s="109">
        <v>22907</v>
      </c>
      <c r="D29" s="110">
        <v>24</v>
      </c>
      <c r="E29" s="110">
        <v>10997</v>
      </c>
      <c r="F29" s="110">
        <v>7609</v>
      </c>
      <c r="G29" s="110">
        <v>312</v>
      </c>
      <c r="H29" s="110">
        <v>43</v>
      </c>
      <c r="I29" s="110">
        <v>323</v>
      </c>
      <c r="J29" s="110">
        <v>2871</v>
      </c>
      <c r="K29" s="110">
        <v>686</v>
      </c>
      <c r="L29" s="110">
        <v>20</v>
      </c>
      <c r="M29" s="110">
        <v>22</v>
      </c>
    </row>
    <row r="30" spans="2:13" s="98" customFormat="1" ht="14" hidden="1" customHeight="1" outlineLevel="1" x14ac:dyDescent="0.35">
      <c r="B30" s="99" t="s">
        <v>309</v>
      </c>
      <c r="C30" s="109">
        <v>38745</v>
      </c>
      <c r="D30" s="110">
        <v>54</v>
      </c>
      <c r="E30" s="110">
        <v>18079</v>
      </c>
      <c r="F30" s="110">
        <v>14648</v>
      </c>
      <c r="G30" s="110">
        <v>247</v>
      </c>
      <c r="H30" s="110">
        <v>31</v>
      </c>
      <c r="I30" s="110">
        <v>586</v>
      </c>
      <c r="J30" s="110">
        <v>4122</v>
      </c>
      <c r="K30" s="110">
        <v>934</v>
      </c>
      <c r="L30" s="110">
        <v>16</v>
      </c>
      <c r="M30" s="110">
        <v>28</v>
      </c>
    </row>
    <row r="31" spans="2:13" s="98" customFormat="1" ht="14" hidden="1" customHeight="1" outlineLevel="1" x14ac:dyDescent="0.35">
      <c r="B31" s="99" t="s">
        <v>310</v>
      </c>
      <c r="C31" s="109">
        <v>6240</v>
      </c>
      <c r="D31" s="110">
        <v>3</v>
      </c>
      <c r="E31" s="110">
        <v>2441</v>
      </c>
      <c r="F31" s="110">
        <v>2415</v>
      </c>
      <c r="G31" s="110">
        <v>319</v>
      </c>
      <c r="H31" s="110">
        <v>7</v>
      </c>
      <c r="I31" s="110">
        <v>55</v>
      </c>
      <c r="J31" s="110">
        <v>760</v>
      </c>
      <c r="K31" s="110">
        <v>222</v>
      </c>
      <c r="L31" s="110">
        <v>3</v>
      </c>
      <c r="M31" s="110">
        <v>15</v>
      </c>
    </row>
    <row r="32" spans="2:13" s="98" customFormat="1" ht="14" hidden="1" customHeight="1" outlineLevel="1" x14ac:dyDescent="0.35">
      <c r="B32" s="99" t="s">
        <v>311</v>
      </c>
      <c r="C32" s="109">
        <v>27833</v>
      </c>
      <c r="D32" s="110">
        <v>114</v>
      </c>
      <c r="E32" s="110">
        <v>19221</v>
      </c>
      <c r="F32" s="110">
        <v>6307</v>
      </c>
      <c r="G32" s="110">
        <v>93</v>
      </c>
      <c r="H32" s="110">
        <v>20</v>
      </c>
      <c r="I32" s="110">
        <v>167</v>
      </c>
      <c r="J32" s="110">
        <v>1634</v>
      </c>
      <c r="K32" s="110">
        <v>253</v>
      </c>
      <c r="L32" s="110">
        <v>10</v>
      </c>
      <c r="M32" s="110">
        <v>14</v>
      </c>
    </row>
    <row r="33" spans="2:13" s="98" customFormat="1" ht="14" hidden="1" customHeight="1" outlineLevel="1" x14ac:dyDescent="0.35">
      <c r="B33" s="99" t="s">
        <v>312</v>
      </c>
      <c r="C33" s="109">
        <v>10689</v>
      </c>
      <c r="D33" s="110">
        <v>12</v>
      </c>
      <c r="E33" s="110">
        <v>5277</v>
      </c>
      <c r="F33" s="110">
        <v>3495</v>
      </c>
      <c r="G33" s="110">
        <v>91</v>
      </c>
      <c r="H33" s="110">
        <v>15</v>
      </c>
      <c r="I33" s="110">
        <v>152</v>
      </c>
      <c r="J33" s="110">
        <v>1403</v>
      </c>
      <c r="K33" s="110">
        <v>225</v>
      </c>
      <c r="L33" s="110">
        <v>12</v>
      </c>
      <c r="M33" s="110">
        <v>7</v>
      </c>
    </row>
    <row r="34" spans="2:13" s="98" customFormat="1" ht="14" hidden="1" customHeight="1" outlineLevel="1" x14ac:dyDescent="0.35">
      <c r="B34" s="99" t="s">
        <v>313</v>
      </c>
      <c r="C34" s="109">
        <v>19792</v>
      </c>
      <c r="D34" s="110">
        <v>115</v>
      </c>
      <c r="E34" s="110">
        <v>9268</v>
      </c>
      <c r="F34" s="110">
        <v>7012</v>
      </c>
      <c r="G34" s="110">
        <v>216</v>
      </c>
      <c r="H34" s="110">
        <v>11</v>
      </c>
      <c r="I34" s="110">
        <v>362</v>
      </c>
      <c r="J34" s="110">
        <v>2091</v>
      </c>
      <c r="K34" s="110">
        <v>542</v>
      </c>
      <c r="L34" s="110">
        <v>140</v>
      </c>
      <c r="M34" s="110">
        <v>35</v>
      </c>
    </row>
    <row r="35" spans="2:13" ht="14" customHeight="1" collapsed="1" x14ac:dyDescent="0.3">
      <c r="B35" s="100" t="s">
        <v>57</v>
      </c>
      <c r="C35" s="61">
        <v>6574</v>
      </c>
      <c r="D35" s="78">
        <v>5</v>
      </c>
      <c r="E35" s="78">
        <v>974</v>
      </c>
      <c r="F35" s="78">
        <v>2044</v>
      </c>
      <c r="G35" s="78">
        <v>360</v>
      </c>
      <c r="H35" s="78">
        <v>3</v>
      </c>
      <c r="I35" s="78">
        <v>179</v>
      </c>
      <c r="J35" s="78">
        <v>1918</v>
      </c>
      <c r="K35" s="78">
        <v>1038</v>
      </c>
      <c r="L35" s="78">
        <v>10</v>
      </c>
      <c r="M35" s="78">
        <v>43</v>
      </c>
    </row>
    <row r="36" spans="2:13" ht="14" customHeight="1" x14ac:dyDescent="0.3">
      <c r="B36" s="100" t="s">
        <v>58</v>
      </c>
      <c r="C36" s="61">
        <v>27494</v>
      </c>
      <c r="D36" s="78">
        <v>220</v>
      </c>
      <c r="E36" s="78">
        <v>15788</v>
      </c>
      <c r="F36" s="78">
        <v>6646</v>
      </c>
      <c r="G36" s="78">
        <v>129</v>
      </c>
      <c r="H36" s="78">
        <v>9</v>
      </c>
      <c r="I36" s="78">
        <v>273</v>
      </c>
      <c r="J36" s="78">
        <v>3638</v>
      </c>
      <c r="K36" s="78">
        <v>713</v>
      </c>
      <c r="L36" s="78">
        <v>23</v>
      </c>
      <c r="M36" s="78">
        <v>55</v>
      </c>
    </row>
    <row r="37" spans="2:13" ht="14" customHeight="1" x14ac:dyDescent="0.3">
      <c r="B37" s="102" t="s">
        <v>49</v>
      </c>
      <c r="C37" s="61">
        <v>235111</v>
      </c>
      <c r="D37" s="78">
        <v>1438</v>
      </c>
      <c r="E37" s="78">
        <v>159393</v>
      </c>
      <c r="F37" s="78">
        <v>47647</v>
      </c>
      <c r="G37" s="78">
        <v>936</v>
      </c>
      <c r="H37" s="78">
        <v>147</v>
      </c>
      <c r="I37" s="78">
        <v>2349</v>
      </c>
      <c r="J37" s="78">
        <v>19228</v>
      </c>
      <c r="K37" s="78">
        <v>3234</v>
      </c>
      <c r="L37" s="78">
        <v>126</v>
      </c>
      <c r="M37" s="78">
        <v>613</v>
      </c>
    </row>
    <row r="38" spans="2:13" x14ac:dyDescent="0.3">
      <c r="B38" s="100" t="s">
        <v>50</v>
      </c>
      <c r="C38" s="60">
        <f>+C39+C40+C41</f>
        <v>535275</v>
      </c>
      <c r="D38" s="77">
        <f t="shared" ref="D38:G38" si="1">+D39+D40+D41</f>
        <v>739</v>
      </c>
      <c r="E38" s="77">
        <f t="shared" si="1"/>
        <v>210334</v>
      </c>
      <c r="F38" s="77">
        <f t="shared" si="1"/>
        <v>225865</v>
      </c>
      <c r="G38" s="77">
        <f t="shared" si="1"/>
        <v>3248</v>
      </c>
      <c r="H38" s="77">
        <f t="shared" ref="H38:M38" si="2">+H39+H40+H41</f>
        <v>418</v>
      </c>
      <c r="I38" s="77">
        <f t="shared" si="2"/>
        <v>7526</v>
      </c>
      <c r="J38" s="77">
        <f t="shared" si="2"/>
        <v>74103</v>
      </c>
      <c r="K38" s="77">
        <f t="shared" si="2"/>
        <v>11106</v>
      </c>
      <c r="L38" s="77">
        <f t="shared" si="2"/>
        <v>1009</v>
      </c>
      <c r="M38" s="77">
        <f t="shared" si="2"/>
        <v>927</v>
      </c>
    </row>
    <row r="39" spans="2:13" ht="14" hidden="1" customHeight="1" outlineLevel="1" x14ac:dyDescent="0.3">
      <c r="B39" s="99" t="s">
        <v>314</v>
      </c>
      <c r="C39" s="111">
        <v>66446</v>
      </c>
      <c r="D39" s="112">
        <v>92</v>
      </c>
      <c r="E39" s="112">
        <v>34221</v>
      </c>
      <c r="F39" s="112">
        <v>24664</v>
      </c>
      <c r="G39" s="112">
        <v>516</v>
      </c>
      <c r="H39" s="112">
        <v>32</v>
      </c>
      <c r="I39" s="112">
        <v>764</v>
      </c>
      <c r="J39" s="112">
        <v>5536</v>
      </c>
      <c r="K39" s="112">
        <v>562</v>
      </c>
      <c r="L39" s="112">
        <v>21</v>
      </c>
      <c r="M39" s="112">
        <v>38</v>
      </c>
    </row>
    <row r="40" spans="2:13" ht="14" hidden="1" customHeight="1" outlineLevel="1" x14ac:dyDescent="0.3">
      <c r="B40" s="99" t="s">
        <v>315</v>
      </c>
      <c r="C40" s="111">
        <v>162198</v>
      </c>
      <c r="D40" s="112">
        <v>255</v>
      </c>
      <c r="E40" s="112">
        <v>63184</v>
      </c>
      <c r="F40" s="112">
        <v>58289</v>
      </c>
      <c r="G40" s="112">
        <v>1151</v>
      </c>
      <c r="H40" s="112">
        <v>146</v>
      </c>
      <c r="I40" s="112">
        <v>3348</v>
      </c>
      <c r="J40" s="112">
        <v>29526</v>
      </c>
      <c r="K40" s="112">
        <v>5125</v>
      </c>
      <c r="L40" s="112">
        <v>867</v>
      </c>
      <c r="M40" s="112">
        <v>307</v>
      </c>
    </row>
    <row r="41" spans="2:13" ht="14" hidden="1" customHeight="1" outlineLevel="1" x14ac:dyDescent="0.3">
      <c r="B41" s="99" t="s">
        <v>316</v>
      </c>
      <c r="C41" s="111">
        <v>306631</v>
      </c>
      <c r="D41" s="112">
        <v>392</v>
      </c>
      <c r="E41" s="112">
        <v>112929</v>
      </c>
      <c r="F41" s="112">
        <v>142912</v>
      </c>
      <c r="G41" s="112">
        <v>1581</v>
      </c>
      <c r="H41" s="112">
        <v>240</v>
      </c>
      <c r="I41" s="112">
        <v>3414</v>
      </c>
      <c r="J41" s="112">
        <v>39041</v>
      </c>
      <c r="K41" s="112">
        <v>5419</v>
      </c>
      <c r="L41" s="112">
        <v>121</v>
      </c>
      <c r="M41" s="112">
        <v>582</v>
      </c>
    </row>
    <row r="42" spans="2:13" ht="14" customHeight="1" collapsed="1" x14ac:dyDescent="0.3">
      <c r="B42" s="102" t="s">
        <v>51</v>
      </c>
      <c r="C42" s="58">
        <v>143525</v>
      </c>
      <c r="D42" s="14">
        <v>124</v>
      </c>
      <c r="E42" s="14">
        <v>70620</v>
      </c>
      <c r="F42" s="14">
        <v>53840</v>
      </c>
      <c r="G42" s="14">
        <v>417</v>
      </c>
      <c r="H42" s="14">
        <v>31</v>
      </c>
      <c r="I42" s="14">
        <v>1506</v>
      </c>
      <c r="J42" s="14">
        <v>15032</v>
      </c>
      <c r="K42" s="14">
        <v>1770</v>
      </c>
      <c r="L42" s="14">
        <v>48</v>
      </c>
      <c r="M42" s="14">
        <v>137</v>
      </c>
    </row>
    <row r="43" spans="2:13" ht="14" customHeight="1" x14ac:dyDescent="0.3">
      <c r="B43" s="102" t="s">
        <v>52</v>
      </c>
      <c r="C43" s="58">
        <v>218420</v>
      </c>
      <c r="D43" s="14">
        <v>1236</v>
      </c>
      <c r="E43" s="14">
        <v>116230</v>
      </c>
      <c r="F43" s="14">
        <v>82078</v>
      </c>
      <c r="G43" s="14">
        <v>1276</v>
      </c>
      <c r="H43" s="14">
        <v>126</v>
      </c>
      <c r="I43" s="14">
        <v>1770</v>
      </c>
      <c r="J43" s="14">
        <v>13593</v>
      </c>
      <c r="K43" s="14">
        <v>1028</v>
      </c>
      <c r="L43" s="14">
        <v>37</v>
      </c>
      <c r="M43" s="14">
        <v>1046</v>
      </c>
    </row>
    <row r="44" spans="2:13" ht="14" customHeight="1" x14ac:dyDescent="0.3">
      <c r="B44" s="102" t="s">
        <v>61</v>
      </c>
      <c r="C44" s="58">
        <v>108544</v>
      </c>
      <c r="D44" s="14">
        <v>4</v>
      </c>
      <c r="E44" s="14">
        <v>4594</v>
      </c>
      <c r="F44" s="14">
        <v>27264</v>
      </c>
      <c r="G44" s="14">
        <v>1503</v>
      </c>
      <c r="H44" s="14">
        <v>180</v>
      </c>
      <c r="I44" s="14">
        <v>5505</v>
      </c>
      <c r="J44" s="14">
        <v>55334</v>
      </c>
      <c r="K44" s="14">
        <v>13505</v>
      </c>
      <c r="L44" s="14">
        <v>363</v>
      </c>
      <c r="M44" s="14">
        <v>292</v>
      </c>
    </row>
    <row r="45" spans="2:13" ht="14" customHeight="1" x14ac:dyDescent="0.3">
      <c r="B45" s="102" t="s">
        <v>60</v>
      </c>
      <c r="C45" s="58">
        <v>74874</v>
      </c>
      <c r="D45" s="14">
        <v>17</v>
      </c>
      <c r="E45" s="14">
        <v>3652</v>
      </c>
      <c r="F45" s="14">
        <v>24627</v>
      </c>
      <c r="G45" s="14">
        <v>565</v>
      </c>
      <c r="H45" s="14">
        <v>39</v>
      </c>
      <c r="I45" s="14">
        <v>2518</v>
      </c>
      <c r="J45" s="14">
        <v>37214</v>
      </c>
      <c r="K45" s="14">
        <v>5977</v>
      </c>
      <c r="L45" s="14">
        <v>181</v>
      </c>
      <c r="M45" s="14">
        <v>84</v>
      </c>
    </row>
    <row r="46" spans="2:13" ht="14" customHeight="1" x14ac:dyDescent="0.3">
      <c r="B46" s="102" t="s">
        <v>59</v>
      </c>
      <c r="C46" s="58">
        <v>26773</v>
      </c>
      <c r="D46" s="14">
        <v>82</v>
      </c>
      <c r="E46" s="14">
        <v>8905</v>
      </c>
      <c r="F46" s="14">
        <v>9766</v>
      </c>
      <c r="G46" s="14">
        <v>237</v>
      </c>
      <c r="H46" s="14">
        <v>49</v>
      </c>
      <c r="I46" s="14">
        <v>590</v>
      </c>
      <c r="J46" s="14">
        <v>6073</v>
      </c>
      <c r="K46" s="14">
        <v>978</v>
      </c>
      <c r="L46" s="14">
        <v>33</v>
      </c>
      <c r="M46" s="14">
        <v>60</v>
      </c>
    </row>
    <row r="47" spans="2:13" ht="14" customHeight="1" x14ac:dyDescent="0.3">
      <c r="B47" s="102" t="s">
        <v>62</v>
      </c>
      <c r="C47" s="58">
        <v>140342</v>
      </c>
      <c r="D47" s="14">
        <v>78</v>
      </c>
      <c r="E47" s="14">
        <v>16291</v>
      </c>
      <c r="F47" s="14">
        <v>39533</v>
      </c>
      <c r="G47" s="14">
        <v>1513</v>
      </c>
      <c r="H47" s="14">
        <v>299</v>
      </c>
      <c r="I47" s="14">
        <v>4177</v>
      </c>
      <c r="J47" s="14">
        <v>60061</v>
      </c>
      <c r="K47" s="14">
        <v>15847</v>
      </c>
      <c r="L47" s="14">
        <v>2162</v>
      </c>
      <c r="M47" s="14">
        <v>381</v>
      </c>
    </row>
    <row r="48" spans="2:13" ht="14" customHeight="1" x14ac:dyDescent="0.3">
      <c r="B48" s="102" t="s">
        <v>63</v>
      </c>
      <c r="C48" s="58">
        <v>269895</v>
      </c>
      <c r="D48" s="14">
        <v>1267</v>
      </c>
      <c r="E48" s="14">
        <v>143614</v>
      </c>
      <c r="F48" s="14">
        <v>86134</v>
      </c>
      <c r="G48" s="14">
        <v>1413</v>
      </c>
      <c r="H48" s="14">
        <v>86</v>
      </c>
      <c r="I48" s="14">
        <v>3159</v>
      </c>
      <c r="J48" s="14">
        <v>29217</v>
      </c>
      <c r="K48" s="14">
        <v>3567</v>
      </c>
      <c r="L48" s="14">
        <v>78</v>
      </c>
      <c r="M48" s="14">
        <v>1360</v>
      </c>
    </row>
    <row r="49" spans="2:13" ht="14" customHeight="1" x14ac:dyDescent="0.3">
      <c r="B49" s="102" t="s">
        <v>69</v>
      </c>
      <c r="C49" s="58">
        <v>12102</v>
      </c>
      <c r="D49" s="14">
        <v>17</v>
      </c>
      <c r="E49" s="14">
        <v>5703</v>
      </c>
      <c r="F49" s="14">
        <v>4418</v>
      </c>
      <c r="G49" s="14">
        <v>40</v>
      </c>
      <c r="H49" s="14">
        <v>8</v>
      </c>
      <c r="I49" s="14">
        <v>73</v>
      </c>
      <c r="J49" s="14">
        <v>1391</v>
      </c>
      <c r="K49" s="14">
        <v>407</v>
      </c>
      <c r="L49" s="14">
        <v>44</v>
      </c>
      <c r="M49" s="14">
        <v>1</v>
      </c>
    </row>
    <row r="50" spans="2:13" ht="14" customHeight="1" x14ac:dyDescent="0.3">
      <c r="B50" s="102" t="s">
        <v>64</v>
      </c>
      <c r="C50" s="58">
        <v>56335</v>
      </c>
      <c r="D50" s="14">
        <v>136</v>
      </c>
      <c r="E50" s="14">
        <v>10549</v>
      </c>
      <c r="F50" s="14">
        <v>12487</v>
      </c>
      <c r="G50" s="14">
        <v>589</v>
      </c>
      <c r="H50" s="14">
        <v>69</v>
      </c>
      <c r="I50" s="14">
        <v>1330</v>
      </c>
      <c r="J50" s="14">
        <v>22028</v>
      </c>
      <c r="K50" s="14">
        <v>4908</v>
      </c>
      <c r="L50" s="14">
        <v>4210</v>
      </c>
      <c r="M50" s="14">
        <v>29</v>
      </c>
    </row>
    <row r="51" spans="2:13" ht="14" customHeight="1" x14ac:dyDescent="0.3">
      <c r="B51" s="102" t="s">
        <v>65</v>
      </c>
      <c r="C51" s="58">
        <v>285688</v>
      </c>
      <c r="D51" s="14">
        <v>723</v>
      </c>
      <c r="E51" s="14">
        <v>98683</v>
      </c>
      <c r="F51" s="14">
        <v>79803</v>
      </c>
      <c r="G51" s="14">
        <v>1346</v>
      </c>
      <c r="H51" s="14">
        <v>269</v>
      </c>
      <c r="I51" s="14">
        <v>4409</v>
      </c>
      <c r="J51" s="14">
        <v>89097</v>
      </c>
      <c r="K51" s="14">
        <v>10661</v>
      </c>
      <c r="L51" s="14">
        <v>548</v>
      </c>
      <c r="M51" s="14">
        <v>149</v>
      </c>
    </row>
    <row r="52" spans="2:13" ht="14" customHeight="1" x14ac:dyDescent="0.3">
      <c r="B52" s="102" t="s">
        <v>66</v>
      </c>
      <c r="C52" s="58">
        <v>28184</v>
      </c>
      <c r="D52" s="14">
        <v>49</v>
      </c>
      <c r="E52" s="14">
        <v>7553</v>
      </c>
      <c r="F52" s="14">
        <v>10644</v>
      </c>
      <c r="G52" s="14">
        <v>435</v>
      </c>
      <c r="H52" s="14">
        <v>63</v>
      </c>
      <c r="I52" s="14">
        <v>568</v>
      </c>
      <c r="J52" s="14">
        <v>7549</v>
      </c>
      <c r="K52" s="14">
        <v>1180</v>
      </c>
      <c r="L52" s="14">
        <v>79</v>
      </c>
      <c r="M52" s="14">
        <v>64</v>
      </c>
    </row>
    <row r="53" spans="2:13" ht="14" customHeight="1" x14ac:dyDescent="0.3">
      <c r="B53" s="102" t="s">
        <v>67</v>
      </c>
      <c r="C53" s="58">
        <v>60771</v>
      </c>
      <c r="D53" s="14">
        <v>127</v>
      </c>
      <c r="E53" s="14">
        <v>21550</v>
      </c>
      <c r="F53" s="14">
        <v>19102</v>
      </c>
      <c r="G53" s="14">
        <v>498</v>
      </c>
      <c r="H53" s="14">
        <v>78</v>
      </c>
      <c r="I53" s="14">
        <v>1078</v>
      </c>
      <c r="J53" s="14">
        <v>15390</v>
      </c>
      <c r="K53" s="14">
        <v>2401</v>
      </c>
      <c r="L53" s="14">
        <v>430</v>
      </c>
      <c r="M53" s="14">
        <v>117</v>
      </c>
    </row>
    <row r="54" spans="2:13" ht="14" customHeight="1" x14ac:dyDescent="0.3">
      <c r="B54" s="104" t="s">
        <v>68</v>
      </c>
      <c r="C54" s="151">
        <v>107</v>
      </c>
      <c r="D54" s="46" t="s">
        <v>100</v>
      </c>
      <c r="E54" s="152">
        <v>10</v>
      </c>
      <c r="F54" s="152">
        <v>59</v>
      </c>
      <c r="G54" s="46" t="s">
        <v>100</v>
      </c>
      <c r="H54" s="46" t="s">
        <v>100</v>
      </c>
      <c r="I54" s="46" t="s">
        <v>100</v>
      </c>
      <c r="J54" s="152">
        <v>35</v>
      </c>
      <c r="K54" s="152">
        <v>3</v>
      </c>
      <c r="L54" s="46" t="s">
        <v>100</v>
      </c>
      <c r="M54" s="46" t="s">
        <v>100</v>
      </c>
    </row>
  </sheetData>
  <mergeCells count="13">
    <mergeCell ref="B2:M2"/>
    <mergeCell ref="B3:M3"/>
    <mergeCell ref="H5:H6"/>
    <mergeCell ref="C5:C6"/>
    <mergeCell ref="D5:D6"/>
    <mergeCell ref="E5:E6"/>
    <mergeCell ref="F5:F6"/>
    <mergeCell ref="G5:G6"/>
    <mergeCell ref="I5:I6"/>
    <mergeCell ref="J5:J6"/>
    <mergeCell ref="K5:K6"/>
    <mergeCell ref="L5:L6"/>
    <mergeCell ref="M5:M6"/>
  </mergeCells>
  <printOptions horizontalCentered="1"/>
  <pageMargins left="0.11811023622047245" right="0.19685039370078741" top="0.74803149606299213" bottom="0.74803149606299213" header="0.31496062992125984" footer="0.31496062992125984"/>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7"/>
  <sheetViews>
    <sheetView zoomScale="90" zoomScaleNormal="90" workbookViewId="0"/>
  </sheetViews>
  <sheetFormatPr defaultColWidth="9.1796875" defaultRowHeight="12.5" outlineLevelRow="1" x14ac:dyDescent="0.3"/>
  <cols>
    <col min="1" max="1" width="3.6328125" style="1" customWidth="1"/>
    <col min="2" max="2" width="54.90625" style="101" bestFit="1" customWidth="1"/>
    <col min="3" max="3" width="8.1796875" style="3" customWidth="1"/>
    <col min="4" max="4" width="7.81640625" style="3" customWidth="1"/>
    <col min="5" max="5" width="9.81640625" style="3" customWidth="1"/>
    <col min="6" max="6" width="8.81640625" style="3" customWidth="1"/>
    <col min="7" max="7" width="8.54296875" style="3" customWidth="1"/>
    <col min="8" max="8" width="12.453125" style="1" customWidth="1"/>
    <col min="9" max="9" width="11.1796875" style="1" customWidth="1"/>
    <col min="10" max="10" width="9.1796875" style="1"/>
    <col min="11" max="11" width="9.1796875" style="1" customWidth="1"/>
    <col min="12" max="12" width="7.81640625" style="1" customWidth="1"/>
    <col min="13" max="13" width="5.453125" style="1" customWidth="1"/>
    <col min="14" max="14" width="1.81640625" style="1" customWidth="1"/>
    <col min="15" max="77" width="9.1796875" style="1"/>
    <col min="78" max="78" width="51.1796875" style="1" customWidth="1"/>
    <col min="79" max="86" width="9.81640625" style="1" customWidth="1"/>
    <col min="87" max="333" width="9.1796875" style="1"/>
    <col min="334" max="334" width="51.1796875" style="1" customWidth="1"/>
    <col min="335" max="342" width="9.81640625" style="1" customWidth="1"/>
    <col min="343" max="589" width="9.1796875" style="1"/>
    <col min="590" max="590" width="51.1796875" style="1" customWidth="1"/>
    <col min="591" max="598" width="9.81640625" style="1" customWidth="1"/>
    <col min="599" max="845" width="9.1796875" style="1"/>
    <col min="846" max="846" width="51.1796875" style="1" customWidth="1"/>
    <col min="847" max="854" width="9.81640625" style="1" customWidth="1"/>
    <col min="855" max="1101" width="9.1796875" style="1"/>
    <col min="1102" max="1102" width="51.1796875" style="1" customWidth="1"/>
    <col min="1103" max="1110" width="9.81640625" style="1" customWidth="1"/>
    <col min="1111" max="1357" width="9.1796875" style="1"/>
    <col min="1358" max="1358" width="51.1796875" style="1" customWidth="1"/>
    <col min="1359" max="1366" width="9.81640625" style="1" customWidth="1"/>
    <col min="1367" max="1613" width="9.1796875" style="1"/>
    <col min="1614" max="1614" width="51.1796875" style="1" customWidth="1"/>
    <col min="1615" max="1622" width="9.81640625" style="1" customWidth="1"/>
    <col min="1623" max="1869" width="9.1796875" style="1"/>
    <col min="1870" max="1870" width="51.1796875" style="1" customWidth="1"/>
    <col min="1871" max="1878" width="9.81640625" style="1" customWidth="1"/>
    <col min="1879" max="2125" width="9.1796875" style="1"/>
    <col min="2126" max="2126" width="51.1796875" style="1" customWidth="1"/>
    <col min="2127" max="2134" width="9.81640625" style="1" customWidth="1"/>
    <col min="2135" max="2381" width="9.1796875" style="1"/>
    <col min="2382" max="2382" width="51.1796875" style="1" customWidth="1"/>
    <col min="2383" max="2390" width="9.81640625" style="1" customWidth="1"/>
    <col min="2391" max="2637" width="9.1796875" style="1"/>
    <col min="2638" max="2638" width="51.1796875" style="1" customWidth="1"/>
    <col min="2639" max="2646" width="9.81640625" style="1" customWidth="1"/>
    <col min="2647" max="2893" width="9.1796875" style="1"/>
    <col min="2894" max="2894" width="51.1796875" style="1" customWidth="1"/>
    <col min="2895" max="2902" width="9.81640625" style="1" customWidth="1"/>
    <col min="2903" max="3149" width="9.1796875" style="1"/>
    <col min="3150" max="3150" width="51.1796875" style="1" customWidth="1"/>
    <col min="3151" max="3158" width="9.81640625" style="1" customWidth="1"/>
    <col min="3159" max="3405" width="9.1796875" style="1"/>
    <col min="3406" max="3406" width="51.1796875" style="1" customWidth="1"/>
    <col min="3407" max="3414" width="9.81640625" style="1" customWidth="1"/>
    <col min="3415" max="3661" width="9.1796875" style="1"/>
    <col min="3662" max="3662" width="51.1796875" style="1" customWidth="1"/>
    <col min="3663" max="3670" width="9.81640625" style="1" customWidth="1"/>
    <col min="3671" max="3917" width="9.1796875" style="1"/>
    <col min="3918" max="3918" width="51.1796875" style="1" customWidth="1"/>
    <col min="3919" max="3926" width="9.81640625" style="1" customWidth="1"/>
    <col min="3927" max="4173" width="9.1796875" style="1"/>
    <col min="4174" max="4174" width="51.1796875" style="1" customWidth="1"/>
    <col min="4175" max="4182" width="9.81640625" style="1" customWidth="1"/>
    <col min="4183" max="4429" width="9.1796875" style="1"/>
    <col min="4430" max="4430" width="51.1796875" style="1" customWidth="1"/>
    <col min="4431" max="4438" width="9.81640625" style="1" customWidth="1"/>
    <col min="4439" max="4685" width="9.1796875" style="1"/>
    <col min="4686" max="4686" width="51.1796875" style="1" customWidth="1"/>
    <col min="4687" max="4694" width="9.81640625" style="1" customWidth="1"/>
    <col min="4695" max="4941" width="9.1796875" style="1"/>
    <col min="4942" max="4942" width="51.1796875" style="1" customWidth="1"/>
    <col min="4943" max="4950" width="9.81640625" style="1" customWidth="1"/>
    <col min="4951" max="5197" width="9.1796875" style="1"/>
    <col min="5198" max="5198" width="51.1796875" style="1" customWidth="1"/>
    <col min="5199" max="5206" width="9.81640625" style="1" customWidth="1"/>
    <col min="5207" max="5453" width="9.1796875" style="1"/>
    <col min="5454" max="5454" width="51.1796875" style="1" customWidth="1"/>
    <col min="5455" max="5462" width="9.81640625" style="1" customWidth="1"/>
    <col min="5463" max="5709" width="9.1796875" style="1"/>
    <col min="5710" max="5710" width="51.1796875" style="1" customWidth="1"/>
    <col min="5711" max="5718" width="9.81640625" style="1" customWidth="1"/>
    <col min="5719" max="5965" width="9.1796875" style="1"/>
    <col min="5966" max="5966" width="51.1796875" style="1" customWidth="1"/>
    <col min="5967" max="5974" width="9.81640625" style="1" customWidth="1"/>
    <col min="5975" max="6221" width="9.1796875" style="1"/>
    <col min="6222" max="6222" width="51.1796875" style="1" customWidth="1"/>
    <col min="6223" max="6230" width="9.81640625" style="1" customWidth="1"/>
    <col min="6231" max="6477" width="9.1796875" style="1"/>
    <col min="6478" max="6478" width="51.1796875" style="1" customWidth="1"/>
    <col min="6479" max="6486" width="9.81640625" style="1" customWidth="1"/>
    <col min="6487" max="6733" width="9.1796875" style="1"/>
    <col min="6734" max="6734" width="51.1796875" style="1" customWidth="1"/>
    <col min="6735" max="6742" width="9.81640625" style="1" customWidth="1"/>
    <col min="6743" max="6989" width="9.1796875" style="1"/>
    <col min="6990" max="6990" width="51.1796875" style="1" customWidth="1"/>
    <col min="6991" max="6998" width="9.81640625" style="1" customWidth="1"/>
    <col min="6999" max="7245" width="9.1796875" style="1"/>
    <col min="7246" max="7246" width="51.1796875" style="1" customWidth="1"/>
    <col min="7247" max="7254" width="9.81640625" style="1" customWidth="1"/>
    <col min="7255" max="7501" width="9.1796875" style="1"/>
    <col min="7502" max="7502" width="51.1796875" style="1" customWidth="1"/>
    <col min="7503" max="7510" width="9.81640625" style="1" customWidth="1"/>
    <col min="7511" max="7757" width="9.1796875" style="1"/>
    <col min="7758" max="7758" width="51.1796875" style="1" customWidth="1"/>
    <col min="7759" max="7766" width="9.81640625" style="1" customWidth="1"/>
    <col min="7767" max="8013" width="9.1796875" style="1"/>
    <col min="8014" max="8014" width="51.1796875" style="1" customWidth="1"/>
    <col min="8015" max="8022" width="9.81640625" style="1" customWidth="1"/>
    <col min="8023" max="8269" width="9.1796875" style="1"/>
    <col min="8270" max="8270" width="51.1796875" style="1" customWidth="1"/>
    <col min="8271" max="8278" width="9.81640625" style="1" customWidth="1"/>
    <col min="8279" max="8525" width="9.1796875" style="1"/>
    <col min="8526" max="8526" width="51.1796875" style="1" customWidth="1"/>
    <col min="8527" max="8534" width="9.81640625" style="1" customWidth="1"/>
    <col min="8535" max="8781" width="9.1796875" style="1"/>
    <col min="8782" max="8782" width="51.1796875" style="1" customWidth="1"/>
    <col min="8783" max="8790" width="9.81640625" style="1" customWidth="1"/>
    <col min="8791" max="9037" width="9.1796875" style="1"/>
    <col min="9038" max="9038" width="51.1796875" style="1" customWidth="1"/>
    <col min="9039" max="9046" width="9.81640625" style="1" customWidth="1"/>
    <col min="9047" max="9293" width="9.1796875" style="1"/>
    <col min="9294" max="9294" width="51.1796875" style="1" customWidth="1"/>
    <col min="9295" max="9302" width="9.81640625" style="1" customWidth="1"/>
    <col min="9303" max="9549" width="9.1796875" style="1"/>
    <col min="9550" max="9550" width="51.1796875" style="1" customWidth="1"/>
    <col min="9551" max="9558" width="9.81640625" style="1" customWidth="1"/>
    <col min="9559" max="9805" width="9.1796875" style="1"/>
    <col min="9806" max="9806" width="51.1796875" style="1" customWidth="1"/>
    <col min="9807" max="9814" width="9.81640625" style="1" customWidth="1"/>
    <col min="9815" max="10061" width="9.1796875" style="1"/>
    <col min="10062" max="10062" width="51.1796875" style="1" customWidth="1"/>
    <col min="10063" max="10070" width="9.81640625" style="1" customWidth="1"/>
    <col min="10071" max="10317" width="9.1796875" style="1"/>
    <col min="10318" max="10318" width="51.1796875" style="1" customWidth="1"/>
    <col min="10319" max="10326" width="9.81640625" style="1" customWidth="1"/>
    <col min="10327" max="10573" width="9.1796875" style="1"/>
    <col min="10574" max="10574" width="51.1796875" style="1" customWidth="1"/>
    <col min="10575" max="10582" width="9.81640625" style="1" customWidth="1"/>
    <col min="10583" max="10829" width="9.1796875" style="1"/>
    <col min="10830" max="10830" width="51.1796875" style="1" customWidth="1"/>
    <col min="10831" max="10838" width="9.81640625" style="1" customWidth="1"/>
    <col min="10839" max="11085" width="9.1796875" style="1"/>
    <col min="11086" max="11086" width="51.1796875" style="1" customWidth="1"/>
    <col min="11087" max="11094" width="9.81640625" style="1" customWidth="1"/>
    <col min="11095" max="11341" width="9.1796875" style="1"/>
    <col min="11342" max="11342" width="51.1796875" style="1" customWidth="1"/>
    <col min="11343" max="11350" width="9.81640625" style="1" customWidth="1"/>
    <col min="11351" max="11597" width="9.1796875" style="1"/>
    <col min="11598" max="11598" width="51.1796875" style="1" customWidth="1"/>
    <col min="11599" max="11606" width="9.81640625" style="1" customWidth="1"/>
    <col min="11607" max="11853" width="9.1796875" style="1"/>
    <col min="11854" max="11854" width="51.1796875" style="1" customWidth="1"/>
    <col min="11855" max="11862" width="9.81640625" style="1" customWidth="1"/>
    <col min="11863" max="12109" width="9.1796875" style="1"/>
    <col min="12110" max="12110" width="51.1796875" style="1" customWidth="1"/>
    <col min="12111" max="12118" width="9.81640625" style="1" customWidth="1"/>
    <col min="12119" max="12365" width="9.1796875" style="1"/>
    <col min="12366" max="12366" width="51.1796875" style="1" customWidth="1"/>
    <col min="12367" max="12374" width="9.81640625" style="1" customWidth="1"/>
    <col min="12375" max="12621" width="9.1796875" style="1"/>
    <col min="12622" max="12622" width="51.1796875" style="1" customWidth="1"/>
    <col min="12623" max="12630" width="9.81640625" style="1" customWidth="1"/>
    <col min="12631" max="12877" width="9.1796875" style="1"/>
    <col min="12878" max="12878" width="51.1796875" style="1" customWidth="1"/>
    <col min="12879" max="12886" width="9.81640625" style="1" customWidth="1"/>
    <col min="12887" max="13133" width="9.1796875" style="1"/>
    <col min="13134" max="13134" width="51.1796875" style="1" customWidth="1"/>
    <col min="13135" max="13142" width="9.81640625" style="1" customWidth="1"/>
    <col min="13143" max="13389" width="9.1796875" style="1"/>
    <col min="13390" max="13390" width="51.1796875" style="1" customWidth="1"/>
    <col min="13391" max="13398" width="9.81640625" style="1" customWidth="1"/>
    <col min="13399" max="13645" width="9.1796875" style="1"/>
    <col min="13646" max="13646" width="51.1796875" style="1" customWidth="1"/>
    <col min="13647" max="13654" width="9.81640625" style="1" customWidth="1"/>
    <col min="13655" max="13901" width="9.1796875" style="1"/>
    <col min="13902" max="13902" width="51.1796875" style="1" customWidth="1"/>
    <col min="13903" max="13910" width="9.81640625" style="1" customWidth="1"/>
    <col min="13911" max="14157" width="9.1796875" style="1"/>
    <col min="14158" max="14158" width="51.1796875" style="1" customWidth="1"/>
    <col min="14159" max="14166" width="9.81640625" style="1" customWidth="1"/>
    <col min="14167" max="14413" width="9.1796875" style="1"/>
    <col min="14414" max="14414" width="51.1796875" style="1" customWidth="1"/>
    <col min="14415" max="14422" width="9.81640625" style="1" customWidth="1"/>
    <col min="14423" max="14669" width="9.1796875" style="1"/>
    <col min="14670" max="14670" width="51.1796875" style="1" customWidth="1"/>
    <col min="14671" max="14678" width="9.81640625" style="1" customWidth="1"/>
    <col min="14679" max="14925" width="9.1796875" style="1"/>
    <col min="14926" max="14926" width="51.1796875" style="1" customWidth="1"/>
    <col min="14927" max="14934" width="9.81640625" style="1" customWidth="1"/>
    <col min="14935" max="15181" width="9.1796875" style="1"/>
    <col min="15182" max="15182" width="51.1796875" style="1" customWidth="1"/>
    <col min="15183" max="15190" width="9.81640625" style="1" customWidth="1"/>
    <col min="15191" max="15437" width="9.1796875" style="1"/>
    <col min="15438" max="15438" width="51.1796875" style="1" customWidth="1"/>
    <col min="15439" max="15446" width="9.81640625" style="1" customWidth="1"/>
    <col min="15447" max="15693" width="9.1796875" style="1"/>
    <col min="15694" max="15694" width="51.1796875" style="1" customWidth="1"/>
    <col min="15695" max="15702" width="9.81640625" style="1" customWidth="1"/>
    <col min="15703" max="15949" width="9.1796875" style="1"/>
    <col min="15950" max="15950" width="51.1796875" style="1" customWidth="1"/>
    <col min="15951" max="15958" width="9.81640625" style="1" customWidth="1"/>
    <col min="15959" max="16384" width="9.1796875" style="1"/>
  </cols>
  <sheetData>
    <row r="1" spans="2:13" ht="14" x14ac:dyDescent="0.3">
      <c r="H1" s="3"/>
      <c r="M1" s="36" t="s">
        <v>147</v>
      </c>
    </row>
    <row r="2" spans="2:13" ht="21.75" customHeight="1" x14ac:dyDescent="0.3">
      <c r="B2" s="181" t="s">
        <v>148</v>
      </c>
      <c r="C2" s="181"/>
      <c r="D2" s="181"/>
      <c r="E2" s="181"/>
      <c r="F2" s="181"/>
      <c r="G2" s="181"/>
      <c r="H2" s="181"/>
      <c r="I2" s="181"/>
      <c r="J2" s="181"/>
      <c r="K2" s="181"/>
      <c r="L2" s="181"/>
      <c r="M2" s="181"/>
    </row>
    <row r="3" spans="2:13" x14ac:dyDescent="0.3">
      <c r="B3" s="182">
        <v>2021</v>
      </c>
      <c r="C3" s="182"/>
      <c r="D3" s="182"/>
      <c r="E3" s="182"/>
      <c r="F3" s="182"/>
      <c r="G3" s="182"/>
      <c r="H3" s="182"/>
      <c r="I3" s="182"/>
      <c r="J3" s="182"/>
      <c r="K3" s="182"/>
      <c r="L3" s="182"/>
      <c r="M3" s="182"/>
    </row>
    <row r="4" spans="2:13" ht="13.25" customHeight="1" x14ac:dyDescent="0.3">
      <c r="B4" s="102" t="s">
        <v>115</v>
      </c>
      <c r="C4" s="18"/>
      <c r="D4" s="18"/>
      <c r="E4" s="18"/>
      <c r="F4" s="11"/>
      <c r="G4" s="11"/>
      <c r="H4" s="11"/>
      <c r="I4" s="10"/>
      <c r="J4" s="10"/>
      <c r="K4" s="10"/>
      <c r="L4" s="19"/>
    </row>
    <row r="5" spans="2:13" ht="14.5" customHeight="1" x14ac:dyDescent="0.3">
      <c r="B5" s="44" t="s">
        <v>119</v>
      </c>
      <c r="C5" s="187" t="s">
        <v>0</v>
      </c>
      <c r="D5" s="186" t="s">
        <v>91</v>
      </c>
      <c r="E5" s="186" t="s">
        <v>149</v>
      </c>
      <c r="F5" s="186" t="s">
        <v>150</v>
      </c>
      <c r="G5" s="186" t="s">
        <v>90</v>
      </c>
      <c r="H5" s="186" t="s">
        <v>151</v>
      </c>
      <c r="I5" s="186" t="s">
        <v>152</v>
      </c>
      <c r="J5" s="186" t="s">
        <v>153</v>
      </c>
      <c r="K5" s="186" t="s">
        <v>154</v>
      </c>
      <c r="L5" s="186" t="s">
        <v>92</v>
      </c>
      <c r="M5" s="186" t="s">
        <v>155</v>
      </c>
    </row>
    <row r="6" spans="2:13" ht="69" customHeight="1" x14ac:dyDescent="0.3">
      <c r="B6" s="103" t="s">
        <v>46</v>
      </c>
      <c r="C6" s="187"/>
      <c r="D6" s="186" t="s">
        <v>31</v>
      </c>
      <c r="E6" s="186" t="s">
        <v>32</v>
      </c>
      <c r="F6" s="186" t="s">
        <v>33</v>
      </c>
      <c r="G6" s="186" t="s">
        <v>34</v>
      </c>
      <c r="H6" s="186" t="s">
        <v>35</v>
      </c>
      <c r="I6" s="186" t="s">
        <v>36</v>
      </c>
      <c r="J6" s="186" t="s">
        <v>37</v>
      </c>
      <c r="K6" s="186" t="s">
        <v>38</v>
      </c>
      <c r="L6" s="186" t="s">
        <v>39</v>
      </c>
      <c r="M6" s="186" t="s">
        <v>39</v>
      </c>
    </row>
    <row r="7" spans="2:13" ht="14" customHeight="1" x14ac:dyDescent="0.3">
      <c r="B7" s="105" t="s">
        <v>0</v>
      </c>
      <c r="C7" s="55">
        <v>2919598</v>
      </c>
      <c r="D7" s="55">
        <v>101907</v>
      </c>
      <c r="E7" s="55">
        <v>358587</v>
      </c>
      <c r="F7" s="55">
        <v>303746</v>
      </c>
      <c r="G7" s="55">
        <v>382553</v>
      </c>
      <c r="H7" s="55">
        <v>607639</v>
      </c>
      <c r="I7" s="55">
        <v>36584</v>
      </c>
      <c r="J7" s="55">
        <v>412318</v>
      </c>
      <c r="K7" s="55">
        <v>298177</v>
      </c>
      <c r="L7" s="55">
        <v>415451</v>
      </c>
      <c r="M7" s="55">
        <v>2636</v>
      </c>
    </row>
    <row r="8" spans="2:13" ht="14" customHeight="1" x14ac:dyDescent="0.3">
      <c r="B8" s="102" t="s">
        <v>53</v>
      </c>
      <c r="C8" s="58">
        <v>68010</v>
      </c>
      <c r="D8" s="14">
        <v>2200</v>
      </c>
      <c r="E8" s="14">
        <v>1685</v>
      </c>
      <c r="F8" s="14">
        <v>3387</v>
      </c>
      <c r="G8" s="14">
        <v>2934</v>
      </c>
      <c r="H8" s="14">
        <v>1136</v>
      </c>
      <c r="I8" s="14">
        <v>22794</v>
      </c>
      <c r="J8" s="14">
        <v>1274</v>
      </c>
      <c r="K8" s="14">
        <v>4445</v>
      </c>
      <c r="L8" s="14">
        <v>28128</v>
      </c>
      <c r="M8" s="14">
        <v>27</v>
      </c>
    </row>
    <row r="9" spans="2:13" ht="14" customHeight="1" x14ac:dyDescent="0.3">
      <c r="B9" s="102" t="s">
        <v>47</v>
      </c>
      <c r="C9" s="58">
        <v>8220</v>
      </c>
      <c r="D9" s="14">
        <v>214</v>
      </c>
      <c r="E9" s="14">
        <v>507</v>
      </c>
      <c r="F9" s="14">
        <v>632</v>
      </c>
      <c r="G9" s="14">
        <v>487</v>
      </c>
      <c r="H9" s="14">
        <v>66</v>
      </c>
      <c r="I9" s="14">
        <v>24</v>
      </c>
      <c r="J9" s="14">
        <v>1573</v>
      </c>
      <c r="K9" s="14">
        <v>3904</v>
      </c>
      <c r="L9" s="14">
        <v>808</v>
      </c>
      <c r="M9" s="14">
        <v>5</v>
      </c>
    </row>
    <row r="10" spans="2:13" ht="14" customHeight="1" x14ac:dyDescent="0.3">
      <c r="B10" s="102" t="s">
        <v>48</v>
      </c>
      <c r="C10" s="58">
        <f>+SUM(C11:C34)</f>
        <v>613354</v>
      </c>
      <c r="D10" s="14">
        <f>+SUM(D11:D34)</f>
        <v>16050</v>
      </c>
      <c r="E10" s="14">
        <f t="shared" ref="E10:M10" si="0">+SUM(E11:E34)</f>
        <v>30841</v>
      </c>
      <c r="F10" s="14">
        <f t="shared" si="0"/>
        <v>61450</v>
      </c>
      <c r="G10" s="14">
        <f t="shared" si="0"/>
        <v>56728</v>
      </c>
      <c r="H10" s="14">
        <f t="shared" si="0"/>
        <v>20657</v>
      </c>
      <c r="I10" s="14">
        <f t="shared" si="0"/>
        <v>1411</v>
      </c>
      <c r="J10" s="14">
        <f t="shared" si="0"/>
        <v>197996</v>
      </c>
      <c r="K10" s="14">
        <f t="shared" si="0"/>
        <v>163508</v>
      </c>
      <c r="L10" s="14">
        <f t="shared" si="0"/>
        <v>64365</v>
      </c>
      <c r="M10" s="14">
        <f t="shared" si="0"/>
        <v>348</v>
      </c>
    </row>
    <row r="11" spans="2:13" s="98" customFormat="1" ht="14" hidden="1" customHeight="1" outlineLevel="1" x14ac:dyDescent="0.35">
      <c r="B11" s="99" t="s">
        <v>290</v>
      </c>
      <c r="C11" s="109">
        <v>74988</v>
      </c>
      <c r="D11" s="110">
        <v>1929</v>
      </c>
      <c r="E11" s="110">
        <v>2124</v>
      </c>
      <c r="F11" s="110">
        <v>4869</v>
      </c>
      <c r="G11" s="110">
        <v>7078</v>
      </c>
      <c r="H11" s="110">
        <v>11619</v>
      </c>
      <c r="I11" s="110">
        <v>400</v>
      </c>
      <c r="J11" s="110">
        <v>23056</v>
      </c>
      <c r="K11" s="110">
        <v>11578</v>
      </c>
      <c r="L11" s="110">
        <v>12317</v>
      </c>
      <c r="M11" s="110">
        <v>18</v>
      </c>
    </row>
    <row r="12" spans="2:13" s="98" customFormat="1" ht="14" hidden="1" customHeight="1" outlineLevel="1" x14ac:dyDescent="0.35">
      <c r="B12" s="99" t="s">
        <v>291</v>
      </c>
      <c r="C12" s="109">
        <v>12896</v>
      </c>
      <c r="D12" s="110">
        <v>666</v>
      </c>
      <c r="E12" s="110">
        <v>1071</v>
      </c>
      <c r="F12" s="110">
        <v>2129</v>
      </c>
      <c r="G12" s="110">
        <v>3165</v>
      </c>
      <c r="H12" s="110">
        <v>743</v>
      </c>
      <c r="I12" s="110">
        <v>757</v>
      </c>
      <c r="J12" s="110">
        <v>358</v>
      </c>
      <c r="K12" s="110">
        <v>2390</v>
      </c>
      <c r="L12" s="110">
        <v>1609</v>
      </c>
      <c r="M12" s="110">
        <v>8</v>
      </c>
    </row>
    <row r="13" spans="2:13" s="98" customFormat="1" ht="14" hidden="1" customHeight="1" outlineLevel="1" x14ac:dyDescent="0.35">
      <c r="B13" s="99" t="s">
        <v>292</v>
      </c>
      <c r="C13" s="109">
        <v>465</v>
      </c>
      <c r="D13" s="161" t="s">
        <v>100</v>
      </c>
      <c r="E13" s="110">
        <v>34</v>
      </c>
      <c r="F13" s="110">
        <v>94</v>
      </c>
      <c r="G13" s="110">
        <v>39</v>
      </c>
      <c r="H13" s="161" t="s">
        <v>100</v>
      </c>
      <c r="I13" s="161" t="s">
        <v>100</v>
      </c>
      <c r="J13" s="110">
        <v>97</v>
      </c>
      <c r="K13" s="110">
        <v>193</v>
      </c>
      <c r="L13" s="110">
        <v>3</v>
      </c>
      <c r="M13" s="110">
        <v>5</v>
      </c>
    </row>
    <row r="14" spans="2:13" s="98" customFormat="1" ht="14" hidden="1" customHeight="1" outlineLevel="1" x14ac:dyDescent="0.35">
      <c r="B14" s="99" t="s">
        <v>293</v>
      </c>
      <c r="C14" s="109">
        <v>38958</v>
      </c>
      <c r="D14" s="110">
        <v>945</v>
      </c>
      <c r="E14" s="110">
        <v>1161</v>
      </c>
      <c r="F14" s="110">
        <v>3354</v>
      </c>
      <c r="G14" s="110">
        <v>3883</v>
      </c>
      <c r="H14" s="110">
        <v>488</v>
      </c>
      <c r="I14" s="110">
        <v>11</v>
      </c>
      <c r="J14" s="110">
        <v>7610</v>
      </c>
      <c r="K14" s="110">
        <v>18492</v>
      </c>
      <c r="L14" s="110">
        <v>3006</v>
      </c>
      <c r="M14" s="110">
        <v>8</v>
      </c>
    </row>
    <row r="15" spans="2:13" s="98" customFormat="1" ht="14" hidden="1" customHeight="1" outlineLevel="1" x14ac:dyDescent="0.35">
      <c r="B15" s="99" t="s">
        <v>294</v>
      </c>
      <c r="C15" s="109">
        <v>65619</v>
      </c>
      <c r="D15" s="110">
        <v>1223</v>
      </c>
      <c r="E15" s="110">
        <v>1137</v>
      </c>
      <c r="F15" s="110">
        <v>3485</v>
      </c>
      <c r="G15" s="110">
        <v>4573</v>
      </c>
      <c r="H15" s="110">
        <v>1375</v>
      </c>
      <c r="I15" s="110">
        <v>16</v>
      </c>
      <c r="J15" s="110">
        <v>21313</v>
      </c>
      <c r="K15" s="110">
        <v>27961</v>
      </c>
      <c r="L15" s="110">
        <v>4533</v>
      </c>
      <c r="M15" s="110">
        <v>3</v>
      </c>
    </row>
    <row r="16" spans="2:13" s="98" customFormat="1" ht="14" hidden="1" customHeight="1" outlineLevel="1" x14ac:dyDescent="0.35">
      <c r="B16" s="99" t="s">
        <v>295</v>
      </c>
      <c r="C16" s="109">
        <v>40680</v>
      </c>
      <c r="D16" s="110">
        <v>567</v>
      </c>
      <c r="E16" s="110">
        <v>442</v>
      </c>
      <c r="F16" s="110">
        <v>1713</v>
      </c>
      <c r="G16" s="110">
        <v>2345</v>
      </c>
      <c r="H16" s="110">
        <v>188</v>
      </c>
      <c r="I16" s="110">
        <v>2</v>
      </c>
      <c r="J16" s="110">
        <v>19124</v>
      </c>
      <c r="K16" s="110">
        <v>14371</v>
      </c>
      <c r="L16" s="110">
        <v>1926</v>
      </c>
      <c r="M16" s="110">
        <v>2</v>
      </c>
    </row>
    <row r="17" spans="2:13" s="98" customFormat="1" ht="14" hidden="1" customHeight="1" outlineLevel="1" x14ac:dyDescent="0.35">
      <c r="B17" s="99" t="s">
        <v>296</v>
      </c>
      <c r="C17" s="109">
        <v>22984</v>
      </c>
      <c r="D17" s="110">
        <v>713</v>
      </c>
      <c r="E17" s="110">
        <v>873</v>
      </c>
      <c r="F17" s="110">
        <v>1646</v>
      </c>
      <c r="G17" s="110">
        <v>1546</v>
      </c>
      <c r="H17" s="110">
        <v>244</v>
      </c>
      <c r="I17" s="110">
        <v>162</v>
      </c>
      <c r="J17" s="110">
        <v>13128</v>
      </c>
      <c r="K17" s="110">
        <v>1727</v>
      </c>
      <c r="L17" s="110">
        <v>2939</v>
      </c>
      <c r="M17" s="110">
        <v>6</v>
      </c>
    </row>
    <row r="18" spans="2:13" s="98" customFormat="1" ht="14" hidden="1" customHeight="1" outlineLevel="1" x14ac:dyDescent="0.35">
      <c r="B18" s="99" t="s">
        <v>297</v>
      </c>
      <c r="C18" s="109">
        <v>12890</v>
      </c>
      <c r="D18" s="110">
        <v>400</v>
      </c>
      <c r="E18" s="110">
        <v>634</v>
      </c>
      <c r="F18" s="110">
        <v>1574</v>
      </c>
      <c r="G18" s="110">
        <v>1643</v>
      </c>
      <c r="H18" s="110">
        <v>215</v>
      </c>
      <c r="I18" s="110">
        <v>1</v>
      </c>
      <c r="J18" s="110">
        <v>1433</v>
      </c>
      <c r="K18" s="110">
        <v>5657</v>
      </c>
      <c r="L18" s="110">
        <v>1317</v>
      </c>
      <c r="M18" s="110">
        <v>16</v>
      </c>
    </row>
    <row r="19" spans="2:13" s="98" customFormat="1" ht="14" hidden="1" customHeight="1" outlineLevel="1" x14ac:dyDescent="0.35">
      <c r="B19" s="99" t="s">
        <v>298</v>
      </c>
      <c r="C19" s="109">
        <v>10495</v>
      </c>
      <c r="D19" s="110">
        <v>454</v>
      </c>
      <c r="E19" s="110">
        <v>809</v>
      </c>
      <c r="F19" s="110">
        <v>1110</v>
      </c>
      <c r="G19" s="110">
        <v>1490</v>
      </c>
      <c r="H19" s="110">
        <v>326</v>
      </c>
      <c r="I19" s="110">
        <v>1</v>
      </c>
      <c r="J19" s="110">
        <v>4822</v>
      </c>
      <c r="K19" s="110">
        <v>737</v>
      </c>
      <c r="L19" s="110">
        <v>744</v>
      </c>
      <c r="M19" s="110">
        <v>2</v>
      </c>
    </row>
    <row r="20" spans="2:13" s="98" customFormat="1" ht="14" hidden="1" customHeight="1" outlineLevel="1" x14ac:dyDescent="0.35">
      <c r="B20" s="99" t="s">
        <v>299</v>
      </c>
      <c r="C20" s="109">
        <v>1319</v>
      </c>
      <c r="D20" s="110">
        <v>29</v>
      </c>
      <c r="E20" s="110">
        <v>313</v>
      </c>
      <c r="F20" s="110">
        <v>412</v>
      </c>
      <c r="G20" s="110">
        <v>96</v>
      </c>
      <c r="H20" s="110">
        <v>4</v>
      </c>
      <c r="I20" s="110">
        <v>2</v>
      </c>
      <c r="J20" s="110">
        <v>9</v>
      </c>
      <c r="K20" s="110">
        <v>444</v>
      </c>
      <c r="L20" s="110">
        <v>10</v>
      </c>
      <c r="M20" s="161" t="s">
        <v>100</v>
      </c>
    </row>
    <row r="21" spans="2:13" s="98" customFormat="1" ht="14" hidden="1" customHeight="1" outlineLevel="1" x14ac:dyDescent="0.35">
      <c r="B21" s="99" t="s">
        <v>300</v>
      </c>
      <c r="C21" s="109">
        <v>12418</v>
      </c>
      <c r="D21" s="110">
        <v>504</v>
      </c>
      <c r="E21" s="110">
        <v>1527</v>
      </c>
      <c r="F21" s="110">
        <v>3252</v>
      </c>
      <c r="G21" s="110">
        <v>1699</v>
      </c>
      <c r="H21" s="110">
        <v>832</v>
      </c>
      <c r="I21" s="110">
        <v>7</v>
      </c>
      <c r="J21" s="110">
        <v>463</v>
      </c>
      <c r="K21" s="110">
        <v>2527</v>
      </c>
      <c r="L21" s="110">
        <v>1591</v>
      </c>
      <c r="M21" s="110">
        <v>16</v>
      </c>
    </row>
    <row r="22" spans="2:13" s="98" customFormat="1" ht="14" hidden="1" customHeight="1" outlineLevel="1" x14ac:dyDescent="0.35">
      <c r="B22" s="99" t="s">
        <v>301</v>
      </c>
      <c r="C22" s="109">
        <v>9620</v>
      </c>
      <c r="D22" s="110">
        <v>392</v>
      </c>
      <c r="E22" s="110">
        <v>2134</v>
      </c>
      <c r="F22" s="110">
        <v>2186</v>
      </c>
      <c r="G22" s="110">
        <v>1052</v>
      </c>
      <c r="H22" s="110">
        <v>169</v>
      </c>
      <c r="I22" s="110">
        <v>2</v>
      </c>
      <c r="J22" s="110">
        <v>204</v>
      </c>
      <c r="K22" s="110">
        <v>1456</v>
      </c>
      <c r="L22" s="110">
        <v>1861</v>
      </c>
      <c r="M22" s="110">
        <v>164</v>
      </c>
    </row>
    <row r="23" spans="2:13" s="98" customFormat="1" ht="14" hidden="1" customHeight="1" outlineLevel="1" x14ac:dyDescent="0.35">
      <c r="B23" s="99" t="s">
        <v>302</v>
      </c>
      <c r="C23" s="109">
        <v>29488</v>
      </c>
      <c r="D23" s="110">
        <v>829</v>
      </c>
      <c r="E23" s="110">
        <v>1662</v>
      </c>
      <c r="F23" s="110">
        <v>2881</v>
      </c>
      <c r="G23" s="110">
        <v>3028</v>
      </c>
      <c r="H23" s="110">
        <v>351</v>
      </c>
      <c r="I23" s="110">
        <v>1</v>
      </c>
      <c r="J23" s="110">
        <v>2311</v>
      </c>
      <c r="K23" s="110">
        <v>15452</v>
      </c>
      <c r="L23" s="110">
        <v>2967</v>
      </c>
      <c r="M23" s="110">
        <v>6</v>
      </c>
    </row>
    <row r="24" spans="2:13" s="98" customFormat="1" ht="14" hidden="1" customHeight="1" outlineLevel="1" x14ac:dyDescent="0.35">
      <c r="B24" s="99" t="s">
        <v>303</v>
      </c>
      <c r="C24" s="109">
        <v>38602</v>
      </c>
      <c r="D24" s="110">
        <v>1046</v>
      </c>
      <c r="E24" s="110">
        <v>1412</v>
      </c>
      <c r="F24" s="110">
        <v>3274</v>
      </c>
      <c r="G24" s="110">
        <v>3440</v>
      </c>
      <c r="H24" s="110">
        <v>644</v>
      </c>
      <c r="I24" s="110">
        <v>6</v>
      </c>
      <c r="J24" s="110">
        <v>12549</v>
      </c>
      <c r="K24" s="110">
        <v>10238</v>
      </c>
      <c r="L24" s="110">
        <v>5978</v>
      </c>
      <c r="M24" s="110">
        <v>15</v>
      </c>
    </row>
    <row r="25" spans="2:13" s="98" customFormat="1" ht="14" hidden="1" customHeight="1" outlineLevel="1" x14ac:dyDescent="0.35">
      <c r="B25" s="99" t="s">
        <v>304</v>
      </c>
      <c r="C25" s="109">
        <v>8926</v>
      </c>
      <c r="D25" s="110">
        <v>226</v>
      </c>
      <c r="E25" s="110">
        <v>485</v>
      </c>
      <c r="F25" s="110">
        <v>1108</v>
      </c>
      <c r="G25" s="110">
        <v>847</v>
      </c>
      <c r="H25" s="110">
        <v>105</v>
      </c>
      <c r="I25" s="161" t="s">
        <v>100</v>
      </c>
      <c r="J25" s="110">
        <v>2854</v>
      </c>
      <c r="K25" s="110">
        <v>1719</v>
      </c>
      <c r="L25" s="110">
        <v>1579</v>
      </c>
      <c r="M25" s="110">
        <v>3</v>
      </c>
    </row>
    <row r="26" spans="2:13" s="98" customFormat="1" ht="14" hidden="1" customHeight="1" outlineLevel="1" x14ac:dyDescent="0.35">
      <c r="B26" s="99" t="s">
        <v>305</v>
      </c>
      <c r="C26" s="109">
        <v>76943</v>
      </c>
      <c r="D26" s="110">
        <v>2281</v>
      </c>
      <c r="E26" s="110">
        <v>3533</v>
      </c>
      <c r="F26" s="110">
        <v>8199</v>
      </c>
      <c r="G26" s="110">
        <v>6987</v>
      </c>
      <c r="H26" s="110">
        <v>848</v>
      </c>
      <c r="I26" s="110">
        <v>17</v>
      </c>
      <c r="J26" s="110">
        <v>38757</v>
      </c>
      <c r="K26" s="110">
        <v>8042</v>
      </c>
      <c r="L26" s="110">
        <v>8265</v>
      </c>
      <c r="M26" s="110">
        <v>14</v>
      </c>
    </row>
    <row r="27" spans="2:13" s="98" customFormat="1" ht="14" hidden="1" customHeight="1" outlineLevel="1" x14ac:dyDescent="0.35">
      <c r="B27" s="99" t="s">
        <v>306</v>
      </c>
      <c r="C27" s="109">
        <v>12105</v>
      </c>
      <c r="D27" s="110">
        <v>277</v>
      </c>
      <c r="E27" s="110">
        <v>2430</v>
      </c>
      <c r="F27" s="110">
        <v>1999</v>
      </c>
      <c r="G27" s="110">
        <v>1079</v>
      </c>
      <c r="H27" s="110">
        <v>80</v>
      </c>
      <c r="I27" s="110">
        <v>3</v>
      </c>
      <c r="J27" s="110">
        <v>1316</v>
      </c>
      <c r="K27" s="110">
        <v>4584</v>
      </c>
      <c r="L27" s="110">
        <v>331</v>
      </c>
      <c r="M27" s="110">
        <v>6</v>
      </c>
    </row>
    <row r="28" spans="2:13" s="98" customFormat="1" ht="14" hidden="1" customHeight="1" outlineLevel="1" x14ac:dyDescent="0.35">
      <c r="B28" s="99" t="s">
        <v>307</v>
      </c>
      <c r="C28" s="109">
        <v>17752</v>
      </c>
      <c r="D28" s="110">
        <v>378</v>
      </c>
      <c r="E28" s="110">
        <v>2188</v>
      </c>
      <c r="F28" s="110">
        <v>3086</v>
      </c>
      <c r="G28" s="110">
        <v>1765</v>
      </c>
      <c r="H28" s="110">
        <v>188</v>
      </c>
      <c r="I28" s="110">
        <v>1</v>
      </c>
      <c r="J28" s="110">
        <v>4171</v>
      </c>
      <c r="K28" s="110">
        <v>4973</v>
      </c>
      <c r="L28" s="110">
        <v>995</v>
      </c>
      <c r="M28" s="110">
        <v>7</v>
      </c>
    </row>
    <row r="29" spans="2:13" s="98" customFormat="1" ht="14" hidden="1" customHeight="1" outlineLevel="1" x14ac:dyDescent="0.35">
      <c r="B29" s="99" t="s">
        <v>308</v>
      </c>
      <c r="C29" s="109">
        <v>22907</v>
      </c>
      <c r="D29" s="110">
        <v>683</v>
      </c>
      <c r="E29" s="110">
        <v>1774</v>
      </c>
      <c r="F29" s="110">
        <v>3209</v>
      </c>
      <c r="G29" s="110">
        <v>2284</v>
      </c>
      <c r="H29" s="110">
        <v>369</v>
      </c>
      <c r="I29" s="110">
        <v>2</v>
      </c>
      <c r="J29" s="110">
        <v>8720</v>
      </c>
      <c r="K29" s="110">
        <v>3692</v>
      </c>
      <c r="L29" s="110">
        <v>2171</v>
      </c>
      <c r="M29" s="110">
        <v>3</v>
      </c>
    </row>
    <row r="30" spans="2:13" s="98" customFormat="1" ht="14" hidden="1" customHeight="1" outlineLevel="1" x14ac:dyDescent="0.35">
      <c r="B30" s="99" t="s">
        <v>309</v>
      </c>
      <c r="C30" s="109">
        <v>38745</v>
      </c>
      <c r="D30" s="110">
        <v>693</v>
      </c>
      <c r="E30" s="110">
        <v>1729</v>
      </c>
      <c r="F30" s="110">
        <v>4369</v>
      </c>
      <c r="G30" s="110">
        <v>3174</v>
      </c>
      <c r="H30" s="110">
        <v>102</v>
      </c>
      <c r="I30" s="110">
        <v>1</v>
      </c>
      <c r="J30" s="110">
        <v>8097</v>
      </c>
      <c r="K30" s="110">
        <v>19321</v>
      </c>
      <c r="L30" s="110">
        <v>1250</v>
      </c>
      <c r="M30" s="110">
        <v>9</v>
      </c>
    </row>
    <row r="31" spans="2:13" s="98" customFormat="1" ht="14" hidden="1" customHeight="1" outlineLevel="1" x14ac:dyDescent="0.35">
      <c r="B31" s="99" t="s">
        <v>310</v>
      </c>
      <c r="C31" s="109">
        <v>6240</v>
      </c>
      <c r="D31" s="110">
        <v>145</v>
      </c>
      <c r="E31" s="110">
        <v>408</v>
      </c>
      <c r="F31" s="110">
        <v>578</v>
      </c>
      <c r="G31" s="110">
        <v>468</v>
      </c>
      <c r="H31" s="110">
        <v>46</v>
      </c>
      <c r="I31" s="161" t="s">
        <v>100</v>
      </c>
      <c r="J31" s="110">
        <v>1752</v>
      </c>
      <c r="K31" s="110">
        <v>1906</v>
      </c>
      <c r="L31" s="110">
        <v>929</v>
      </c>
      <c r="M31" s="110">
        <v>8</v>
      </c>
    </row>
    <row r="32" spans="2:13" s="98" customFormat="1" ht="14" hidden="1" customHeight="1" outlineLevel="1" x14ac:dyDescent="0.35">
      <c r="B32" s="99" t="s">
        <v>311</v>
      </c>
      <c r="C32" s="109">
        <v>27833</v>
      </c>
      <c r="D32" s="110">
        <v>775</v>
      </c>
      <c r="E32" s="110">
        <v>693</v>
      </c>
      <c r="F32" s="110">
        <v>1851</v>
      </c>
      <c r="G32" s="110">
        <v>2071</v>
      </c>
      <c r="H32" s="110">
        <v>455</v>
      </c>
      <c r="I32" s="110">
        <v>8</v>
      </c>
      <c r="J32" s="110">
        <v>15417</v>
      </c>
      <c r="K32" s="110">
        <v>3165</v>
      </c>
      <c r="L32" s="110">
        <v>3392</v>
      </c>
      <c r="M32" s="110">
        <v>6</v>
      </c>
    </row>
    <row r="33" spans="2:13" s="98" customFormat="1" ht="14" hidden="1" customHeight="1" outlineLevel="1" x14ac:dyDescent="0.35">
      <c r="B33" s="99" t="s">
        <v>312</v>
      </c>
      <c r="C33" s="109">
        <v>10689</v>
      </c>
      <c r="D33" s="110">
        <v>362</v>
      </c>
      <c r="E33" s="110">
        <v>510</v>
      </c>
      <c r="F33" s="110">
        <v>1726</v>
      </c>
      <c r="G33" s="110">
        <v>1239</v>
      </c>
      <c r="H33" s="110">
        <v>257</v>
      </c>
      <c r="I33" s="110">
        <v>3</v>
      </c>
      <c r="J33" s="110">
        <v>2932</v>
      </c>
      <c r="K33" s="110">
        <v>2108</v>
      </c>
      <c r="L33" s="110">
        <v>1534</v>
      </c>
      <c r="M33" s="110">
        <v>18</v>
      </c>
    </row>
    <row r="34" spans="2:13" s="98" customFormat="1" ht="14" hidden="1" customHeight="1" outlineLevel="1" x14ac:dyDescent="0.35">
      <c r="B34" s="99" t="s">
        <v>313</v>
      </c>
      <c r="C34" s="109">
        <v>19792</v>
      </c>
      <c r="D34" s="110">
        <v>533</v>
      </c>
      <c r="E34" s="110">
        <v>1758</v>
      </c>
      <c r="F34" s="110">
        <v>3346</v>
      </c>
      <c r="G34" s="110">
        <v>1737</v>
      </c>
      <c r="H34" s="110">
        <v>1009</v>
      </c>
      <c r="I34" s="110">
        <v>8</v>
      </c>
      <c r="J34" s="110">
        <v>7503</v>
      </c>
      <c r="K34" s="110">
        <v>775</v>
      </c>
      <c r="L34" s="110">
        <v>3118</v>
      </c>
      <c r="M34" s="110">
        <v>5</v>
      </c>
    </row>
    <row r="35" spans="2:13" ht="14" customHeight="1" collapsed="1" x14ac:dyDescent="0.3">
      <c r="B35" s="100" t="s">
        <v>57</v>
      </c>
      <c r="C35" s="61">
        <v>6574</v>
      </c>
      <c r="D35" s="78">
        <v>252</v>
      </c>
      <c r="E35" s="78">
        <v>2512</v>
      </c>
      <c r="F35" s="78">
        <v>1930</v>
      </c>
      <c r="G35" s="78">
        <v>461</v>
      </c>
      <c r="H35" s="78">
        <v>69</v>
      </c>
      <c r="I35" s="164" t="s">
        <v>100</v>
      </c>
      <c r="J35" s="78">
        <v>1175</v>
      </c>
      <c r="K35" s="78">
        <v>63</v>
      </c>
      <c r="L35" s="78">
        <v>107</v>
      </c>
      <c r="M35" s="78">
        <v>5</v>
      </c>
    </row>
    <row r="36" spans="2:13" ht="14" customHeight="1" x14ac:dyDescent="0.3">
      <c r="B36" s="100" t="s">
        <v>58</v>
      </c>
      <c r="C36" s="61">
        <v>27494</v>
      </c>
      <c r="D36" s="78">
        <v>526</v>
      </c>
      <c r="E36" s="78">
        <v>2524</v>
      </c>
      <c r="F36" s="78">
        <v>4073</v>
      </c>
      <c r="G36" s="78">
        <v>2911</v>
      </c>
      <c r="H36" s="78">
        <v>408</v>
      </c>
      <c r="I36" s="78">
        <v>337</v>
      </c>
      <c r="J36" s="78">
        <v>2034</v>
      </c>
      <c r="K36" s="78">
        <v>4166</v>
      </c>
      <c r="L36" s="78">
        <v>10485</v>
      </c>
      <c r="M36" s="78">
        <v>30</v>
      </c>
    </row>
    <row r="37" spans="2:13" ht="14" customHeight="1" x14ac:dyDescent="0.3">
      <c r="B37" s="102" t="s">
        <v>49</v>
      </c>
      <c r="C37" s="61">
        <v>235111</v>
      </c>
      <c r="D37" s="78">
        <v>7238</v>
      </c>
      <c r="E37" s="78">
        <v>15942</v>
      </c>
      <c r="F37" s="78">
        <v>24150</v>
      </c>
      <c r="G37" s="78">
        <v>13994</v>
      </c>
      <c r="H37" s="78">
        <v>2682</v>
      </c>
      <c r="I37" s="78">
        <v>447</v>
      </c>
      <c r="J37" s="78">
        <v>120076</v>
      </c>
      <c r="K37" s="78">
        <v>15502</v>
      </c>
      <c r="L37" s="78">
        <v>35048</v>
      </c>
      <c r="M37" s="78">
        <v>32</v>
      </c>
    </row>
    <row r="38" spans="2:13" x14ac:dyDescent="0.3">
      <c r="B38" s="100" t="s">
        <v>50</v>
      </c>
      <c r="C38" s="60">
        <f>+C39+C40+C41</f>
        <v>535275</v>
      </c>
      <c r="D38" s="77">
        <f>+D39+D40+D41</f>
        <v>22228</v>
      </c>
      <c r="E38" s="77">
        <f t="shared" ref="E38:M38" si="1">+E39+E40+E41</f>
        <v>33154</v>
      </c>
      <c r="F38" s="77">
        <f t="shared" si="1"/>
        <v>48077</v>
      </c>
      <c r="G38" s="77">
        <f t="shared" si="1"/>
        <v>75517</v>
      </c>
      <c r="H38" s="77">
        <f t="shared" si="1"/>
        <v>237488</v>
      </c>
      <c r="I38" s="77">
        <f t="shared" si="1"/>
        <v>2093</v>
      </c>
      <c r="J38" s="77">
        <f t="shared" si="1"/>
        <v>54955</v>
      </c>
      <c r="K38" s="77">
        <f t="shared" si="1"/>
        <v>18549</v>
      </c>
      <c r="L38" s="77">
        <f t="shared" si="1"/>
        <v>42907</v>
      </c>
      <c r="M38" s="77">
        <f t="shared" si="1"/>
        <v>307</v>
      </c>
    </row>
    <row r="39" spans="2:13" ht="14" hidden="1" customHeight="1" outlineLevel="1" x14ac:dyDescent="0.3">
      <c r="B39" s="99" t="s">
        <v>314</v>
      </c>
      <c r="C39" s="111">
        <v>66446</v>
      </c>
      <c r="D39" s="112">
        <v>3162</v>
      </c>
      <c r="E39" s="112">
        <v>1245</v>
      </c>
      <c r="F39" s="112">
        <v>4839</v>
      </c>
      <c r="G39" s="112">
        <v>12996</v>
      </c>
      <c r="H39" s="112">
        <v>10692</v>
      </c>
      <c r="I39" s="112">
        <v>104</v>
      </c>
      <c r="J39" s="112">
        <v>25972</v>
      </c>
      <c r="K39" s="112">
        <v>2216</v>
      </c>
      <c r="L39" s="112">
        <v>5215</v>
      </c>
      <c r="M39" s="112">
        <v>5</v>
      </c>
    </row>
    <row r="40" spans="2:13" ht="14" hidden="1" customHeight="1" outlineLevel="1" x14ac:dyDescent="0.3">
      <c r="B40" s="99" t="s">
        <v>315</v>
      </c>
      <c r="C40" s="111">
        <v>162198</v>
      </c>
      <c r="D40" s="112">
        <v>9793</v>
      </c>
      <c r="E40" s="112">
        <v>17421</v>
      </c>
      <c r="F40" s="112">
        <v>21580</v>
      </c>
      <c r="G40" s="112">
        <v>39074</v>
      </c>
      <c r="H40" s="112">
        <v>31545</v>
      </c>
      <c r="I40" s="112">
        <v>1275</v>
      </c>
      <c r="J40" s="112">
        <v>10618</v>
      </c>
      <c r="K40" s="112">
        <v>12528</v>
      </c>
      <c r="L40" s="112">
        <v>18152</v>
      </c>
      <c r="M40" s="112">
        <v>212</v>
      </c>
    </row>
    <row r="41" spans="2:13" ht="14" hidden="1" customHeight="1" outlineLevel="1" x14ac:dyDescent="0.3">
      <c r="B41" s="99" t="s">
        <v>316</v>
      </c>
      <c r="C41" s="111">
        <v>306631</v>
      </c>
      <c r="D41" s="112">
        <v>9273</v>
      </c>
      <c r="E41" s="112">
        <v>14488</v>
      </c>
      <c r="F41" s="112">
        <v>21658</v>
      </c>
      <c r="G41" s="112">
        <v>23447</v>
      </c>
      <c r="H41" s="112">
        <v>195251</v>
      </c>
      <c r="I41" s="112">
        <v>714</v>
      </c>
      <c r="J41" s="112">
        <v>18365</v>
      </c>
      <c r="K41" s="112">
        <v>3805</v>
      </c>
      <c r="L41" s="112">
        <v>19540</v>
      </c>
      <c r="M41" s="112">
        <v>90</v>
      </c>
    </row>
    <row r="42" spans="2:13" ht="14" customHeight="1" collapsed="1" x14ac:dyDescent="0.3">
      <c r="B42" s="102" t="s">
        <v>51</v>
      </c>
      <c r="C42" s="58">
        <v>143525</v>
      </c>
      <c r="D42" s="14">
        <v>3118</v>
      </c>
      <c r="E42" s="14">
        <v>5661</v>
      </c>
      <c r="F42" s="14">
        <v>11303</v>
      </c>
      <c r="G42" s="14">
        <v>32572</v>
      </c>
      <c r="H42" s="14">
        <v>7924</v>
      </c>
      <c r="I42" s="14">
        <v>160</v>
      </c>
      <c r="J42" s="14">
        <v>5743</v>
      </c>
      <c r="K42" s="14">
        <v>69144</v>
      </c>
      <c r="L42" s="14">
        <v>7853</v>
      </c>
      <c r="M42" s="14">
        <v>47</v>
      </c>
    </row>
    <row r="43" spans="2:13" ht="14" customHeight="1" x14ac:dyDescent="0.3">
      <c r="B43" s="102" t="s">
        <v>52</v>
      </c>
      <c r="C43" s="58">
        <v>218420</v>
      </c>
      <c r="D43" s="14">
        <v>8164</v>
      </c>
      <c r="E43" s="14">
        <v>2148</v>
      </c>
      <c r="F43" s="14">
        <v>6439</v>
      </c>
      <c r="G43" s="14">
        <v>14786</v>
      </c>
      <c r="H43" s="14">
        <v>129425</v>
      </c>
      <c r="I43" s="14">
        <v>761</v>
      </c>
      <c r="J43" s="14">
        <v>4816</v>
      </c>
      <c r="K43" s="14">
        <v>1100</v>
      </c>
      <c r="L43" s="14">
        <v>50757</v>
      </c>
      <c r="M43" s="14">
        <v>24</v>
      </c>
    </row>
    <row r="44" spans="2:13" ht="14" customHeight="1" x14ac:dyDescent="0.3">
      <c r="B44" s="102" t="s">
        <v>61</v>
      </c>
      <c r="C44" s="58">
        <v>108544</v>
      </c>
      <c r="D44" s="14">
        <v>4778</v>
      </c>
      <c r="E44" s="14">
        <v>64165</v>
      </c>
      <c r="F44" s="14">
        <v>22220</v>
      </c>
      <c r="G44" s="14">
        <v>10561</v>
      </c>
      <c r="H44" s="14">
        <v>1571</v>
      </c>
      <c r="I44" s="14">
        <v>10</v>
      </c>
      <c r="J44" s="14">
        <v>946</v>
      </c>
      <c r="K44" s="14">
        <v>254</v>
      </c>
      <c r="L44" s="14">
        <v>3834</v>
      </c>
      <c r="M44" s="14">
        <v>205</v>
      </c>
    </row>
    <row r="45" spans="2:13" ht="14" customHeight="1" x14ac:dyDescent="0.3">
      <c r="B45" s="102" t="s">
        <v>60</v>
      </c>
      <c r="C45" s="58">
        <v>74874</v>
      </c>
      <c r="D45" s="14">
        <v>10791</v>
      </c>
      <c r="E45" s="14">
        <v>13014</v>
      </c>
      <c r="F45" s="14">
        <v>17827</v>
      </c>
      <c r="G45" s="14">
        <v>30545</v>
      </c>
      <c r="H45" s="14">
        <v>1106</v>
      </c>
      <c r="I45" s="14">
        <v>3</v>
      </c>
      <c r="J45" s="14">
        <v>84</v>
      </c>
      <c r="K45" s="14">
        <v>109</v>
      </c>
      <c r="L45" s="14">
        <v>1331</v>
      </c>
      <c r="M45" s="14">
        <v>64</v>
      </c>
    </row>
    <row r="46" spans="2:13" ht="14" customHeight="1" x14ac:dyDescent="0.3">
      <c r="B46" s="102" t="s">
        <v>59</v>
      </c>
      <c r="C46" s="58">
        <v>26773</v>
      </c>
      <c r="D46" s="14">
        <v>2820</v>
      </c>
      <c r="E46" s="14">
        <v>2714</v>
      </c>
      <c r="F46" s="14">
        <v>4348</v>
      </c>
      <c r="G46" s="14">
        <v>6960</v>
      </c>
      <c r="H46" s="14">
        <v>2466</v>
      </c>
      <c r="I46" s="14">
        <v>436</v>
      </c>
      <c r="J46" s="14">
        <v>1776</v>
      </c>
      <c r="K46" s="14">
        <v>315</v>
      </c>
      <c r="L46" s="14">
        <v>4894</v>
      </c>
      <c r="M46" s="14">
        <v>44</v>
      </c>
    </row>
    <row r="47" spans="2:13" ht="14" customHeight="1" x14ac:dyDescent="0.3">
      <c r="B47" s="102" t="s">
        <v>62</v>
      </c>
      <c r="C47" s="58">
        <v>140342</v>
      </c>
      <c r="D47" s="14">
        <v>7985</v>
      </c>
      <c r="E47" s="14">
        <v>53523</v>
      </c>
      <c r="F47" s="14">
        <v>32488</v>
      </c>
      <c r="G47" s="14">
        <v>27958</v>
      </c>
      <c r="H47" s="14">
        <v>4050</v>
      </c>
      <c r="I47" s="14">
        <v>278</v>
      </c>
      <c r="J47" s="14">
        <v>3957</v>
      </c>
      <c r="K47" s="14">
        <v>1381</v>
      </c>
      <c r="L47" s="14">
        <v>8105</v>
      </c>
      <c r="M47" s="14">
        <v>617</v>
      </c>
    </row>
    <row r="48" spans="2:13" ht="14" customHeight="1" x14ac:dyDescent="0.3">
      <c r="B48" s="102" t="s">
        <v>63</v>
      </c>
      <c r="C48" s="58">
        <v>269895</v>
      </c>
      <c r="D48" s="14">
        <v>3290</v>
      </c>
      <c r="E48" s="14">
        <v>9024</v>
      </c>
      <c r="F48" s="14">
        <v>15059</v>
      </c>
      <c r="G48" s="14">
        <v>56595</v>
      </c>
      <c r="H48" s="14">
        <v>51970</v>
      </c>
      <c r="I48" s="14">
        <v>5960</v>
      </c>
      <c r="J48" s="14">
        <v>12480</v>
      </c>
      <c r="K48" s="14">
        <v>9156</v>
      </c>
      <c r="L48" s="14">
        <v>106151</v>
      </c>
      <c r="M48" s="14">
        <v>210</v>
      </c>
    </row>
    <row r="49" spans="2:13" ht="14" customHeight="1" x14ac:dyDescent="0.3">
      <c r="B49" s="102" t="s">
        <v>69</v>
      </c>
      <c r="C49" s="58">
        <v>12102</v>
      </c>
      <c r="D49" s="14">
        <v>152</v>
      </c>
      <c r="E49" s="14">
        <v>844</v>
      </c>
      <c r="F49" s="14">
        <v>1050</v>
      </c>
      <c r="G49" s="14">
        <v>1438</v>
      </c>
      <c r="H49" s="14">
        <v>6545</v>
      </c>
      <c r="I49" s="14">
        <v>36</v>
      </c>
      <c r="J49" s="14">
        <v>88</v>
      </c>
      <c r="K49" s="14">
        <v>907</v>
      </c>
      <c r="L49" s="14">
        <v>964</v>
      </c>
      <c r="M49" s="14">
        <v>78</v>
      </c>
    </row>
    <row r="50" spans="2:13" ht="14" customHeight="1" x14ac:dyDescent="0.3">
      <c r="B50" s="102" t="s">
        <v>64</v>
      </c>
      <c r="C50" s="58">
        <v>56335</v>
      </c>
      <c r="D50" s="14">
        <v>1954</v>
      </c>
      <c r="E50" s="14">
        <v>26657</v>
      </c>
      <c r="F50" s="14">
        <v>3615</v>
      </c>
      <c r="G50" s="14">
        <v>5581</v>
      </c>
      <c r="H50" s="14">
        <v>11845</v>
      </c>
      <c r="I50" s="14">
        <v>54</v>
      </c>
      <c r="J50" s="14">
        <v>197</v>
      </c>
      <c r="K50" s="14">
        <v>423</v>
      </c>
      <c r="L50" s="14">
        <v>5774</v>
      </c>
      <c r="M50" s="14">
        <v>235</v>
      </c>
    </row>
    <row r="51" spans="2:13" ht="14" customHeight="1" x14ac:dyDescent="0.3">
      <c r="B51" s="102" t="s">
        <v>65</v>
      </c>
      <c r="C51" s="58">
        <v>285688</v>
      </c>
      <c r="D51" s="14">
        <v>6045</v>
      </c>
      <c r="E51" s="14">
        <v>77482</v>
      </c>
      <c r="F51" s="14">
        <v>31752</v>
      </c>
      <c r="G51" s="14">
        <v>28643</v>
      </c>
      <c r="H51" s="14">
        <v>104430</v>
      </c>
      <c r="I51" s="14">
        <v>376</v>
      </c>
      <c r="J51" s="14">
        <v>1111</v>
      </c>
      <c r="K51" s="14">
        <v>2955</v>
      </c>
      <c r="L51" s="14">
        <v>32680</v>
      </c>
      <c r="M51" s="14">
        <v>214</v>
      </c>
    </row>
    <row r="52" spans="2:13" ht="14" customHeight="1" x14ac:dyDescent="0.3">
      <c r="B52" s="102" t="s">
        <v>66</v>
      </c>
      <c r="C52" s="58">
        <v>28184</v>
      </c>
      <c r="D52" s="14">
        <v>1707</v>
      </c>
      <c r="E52" s="14">
        <v>3655</v>
      </c>
      <c r="F52" s="14">
        <v>7562</v>
      </c>
      <c r="G52" s="14">
        <v>5859</v>
      </c>
      <c r="H52" s="14">
        <v>3856</v>
      </c>
      <c r="I52" s="14">
        <v>469</v>
      </c>
      <c r="J52" s="14">
        <v>730</v>
      </c>
      <c r="K52" s="14">
        <v>933</v>
      </c>
      <c r="L52" s="14">
        <v>3364</v>
      </c>
      <c r="M52" s="14">
        <v>49</v>
      </c>
    </row>
    <row r="53" spans="2:13" ht="14" customHeight="1" x14ac:dyDescent="0.3">
      <c r="B53" s="102" t="s">
        <v>67</v>
      </c>
      <c r="C53" s="58">
        <v>60771</v>
      </c>
      <c r="D53" s="14">
        <v>2390</v>
      </c>
      <c r="E53" s="14">
        <v>12532</v>
      </c>
      <c r="F53" s="14">
        <v>6360</v>
      </c>
      <c r="G53" s="14">
        <v>7987</v>
      </c>
      <c r="H53" s="14">
        <v>19932</v>
      </c>
      <c r="I53" s="14">
        <v>934</v>
      </c>
      <c r="J53" s="14">
        <v>1307</v>
      </c>
      <c r="K53" s="14">
        <v>1351</v>
      </c>
      <c r="L53" s="14">
        <v>7883</v>
      </c>
      <c r="M53" s="14">
        <v>95</v>
      </c>
    </row>
    <row r="54" spans="2:13" ht="14" customHeight="1" x14ac:dyDescent="0.3">
      <c r="B54" s="104" t="s">
        <v>68</v>
      </c>
      <c r="C54" s="151">
        <v>107</v>
      </c>
      <c r="D54" s="152">
        <v>5</v>
      </c>
      <c r="E54" s="152">
        <v>3</v>
      </c>
      <c r="F54" s="152">
        <v>24</v>
      </c>
      <c r="G54" s="152">
        <v>36</v>
      </c>
      <c r="H54" s="152">
        <v>13</v>
      </c>
      <c r="I54" s="152">
        <v>1</v>
      </c>
      <c r="J54" s="46" t="s">
        <v>100</v>
      </c>
      <c r="K54" s="152">
        <v>12</v>
      </c>
      <c r="L54" s="152">
        <v>13</v>
      </c>
      <c r="M54" s="46" t="s">
        <v>100</v>
      </c>
    </row>
    <row r="55" spans="2:13" ht="6" customHeight="1" x14ac:dyDescent="0.3"/>
    <row r="56" spans="2:13" x14ac:dyDescent="0.3">
      <c r="C56" s="9"/>
    </row>
    <row r="57" spans="2:13" x14ac:dyDescent="0.3">
      <c r="B57" s="107"/>
    </row>
  </sheetData>
  <mergeCells count="13">
    <mergeCell ref="M5:M6"/>
    <mergeCell ref="B2:M2"/>
    <mergeCell ref="B3:M3"/>
    <mergeCell ref="C5:C6"/>
    <mergeCell ref="D5:D6"/>
    <mergeCell ref="E5:E6"/>
    <mergeCell ref="F5:F6"/>
    <mergeCell ref="G5:G6"/>
    <mergeCell ref="H5:H6"/>
    <mergeCell ref="I5:I6"/>
    <mergeCell ref="J5:J6"/>
    <mergeCell ref="K5:K6"/>
    <mergeCell ref="L5:L6"/>
  </mergeCells>
  <printOptions horizontalCentered="1"/>
  <pageMargins left="0.11811023622047245" right="0.19685039370078741" top="1.1417322834645669" bottom="0.74803149606299213" header="0.31496062992125984" footer="0.31496062992125984"/>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7"/>
  <sheetViews>
    <sheetView workbookViewId="0"/>
  </sheetViews>
  <sheetFormatPr defaultColWidth="9.1796875" defaultRowHeight="12.5" outlineLevelRow="1" x14ac:dyDescent="0.3"/>
  <cols>
    <col min="1" max="1" width="3.90625" style="1" customWidth="1"/>
    <col min="2" max="2" width="61.1796875" style="101" customWidth="1"/>
    <col min="3" max="4" width="8.54296875" style="3" customWidth="1"/>
    <col min="5" max="6" width="9.54296875" style="3" customWidth="1"/>
    <col min="7" max="7" width="10.81640625" style="3" customWidth="1"/>
    <col min="8" max="8" width="11.54296875" style="3" customWidth="1"/>
    <col min="9" max="9" width="4.81640625" style="1" customWidth="1"/>
    <col min="10" max="95" width="9.1796875" style="1"/>
    <col min="96" max="96" width="51.1796875" style="1" customWidth="1"/>
    <col min="97" max="104" width="9.81640625" style="1" customWidth="1"/>
    <col min="105" max="351" width="9.1796875" style="1"/>
    <col min="352" max="352" width="51.1796875" style="1" customWidth="1"/>
    <col min="353" max="360" width="9.81640625" style="1" customWidth="1"/>
    <col min="361" max="607" width="9.1796875" style="1"/>
    <col min="608" max="608" width="51.1796875" style="1" customWidth="1"/>
    <col min="609" max="616" width="9.81640625" style="1" customWidth="1"/>
    <col min="617" max="863" width="9.1796875" style="1"/>
    <col min="864" max="864" width="51.1796875" style="1" customWidth="1"/>
    <col min="865" max="872" width="9.81640625" style="1" customWidth="1"/>
    <col min="873" max="1119" width="9.1796875" style="1"/>
    <col min="1120" max="1120" width="51.1796875" style="1" customWidth="1"/>
    <col min="1121" max="1128" width="9.81640625" style="1" customWidth="1"/>
    <col min="1129" max="1375" width="9.1796875" style="1"/>
    <col min="1376" max="1376" width="51.1796875" style="1" customWidth="1"/>
    <col min="1377" max="1384" width="9.81640625" style="1" customWidth="1"/>
    <col min="1385" max="1631" width="9.1796875" style="1"/>
    <col min="1632" max="1632" width="51.1796875" style="1" customWidth="1"/>
    <col min="1633" max="1640" width="9.81640625" style="1" customWidth="1"/>
    <col min="1641" max="1887" width="9.1796875" style="1"/>
    <col min="1888" max="1888" width="51.1796875" style="1" customWidth="1"/>
    <col min="1889" max="1896" width="9.81640625" style="1" customWidth="1"/>
    <col min="1897" max="2143" width="9.1796875" style="1"/>
    <col min="2144" max="2144" width="51.1796875" style="1" customWidth="1"/>
    <col min="2145" max="2152" width="9.81640625" style="1" customWidth="1"/>
    <col min="2153" max="2399" width="9.1796875" style="1"/>
    <col min="2400" max="2400" width="51.1796875" style="1" customWidth="1"/>
    <col min="2401" max="2408" width="9.81640625" style="1" customWidth="1"/>
    <col min="2409" max="2655" width="9.1796875" style="1"/>
    <col min="2656" max="2656" width="51.1796875" style="1" customWidth="1"/>
    <col min="2657" max="2664" width="9.81640625" style="1" customWidth="1"/>
    <col min="2665" max="2911" width="9.1796875" style="1"/>
    <col min="2912" max="2912" width="51.1796875" style="1" customWidth="1"/>
    <col min="2913" max="2920" width="9.81640625" style="1" customWidth="1"/>
    <col min="2921" max="3167" width="9.1796875" style="1"/>
    <col min="3168" max="3168" width="51.1796875" style="1" customWidth="1"/>
    <col min="3169" max="3176" width="9.81640625" style="1" customWidth="1"/>
    <col min="3177" max="3423" width="9.1796875" style="1"/>
    <col min="3424" max="3424" width="51.1796875" style="1" customWidth="1"/>
    <col min="3425" max="3432" width="9.81640625" style="1" customWidth="1"/>
    <col min="3433" max="3679" width="9.1796875" style="1"/>
    <col min="3680" max="3680" width="51.1796875" style="1" customWidth="1"/>
    <col min="3681" max="3688" width="9.81640625" style="1" customWidth="1"/>
    <col min="3689" max="3935" width="9.1796875" style="1"/>
    <col min="3936" max="3936" width="51.1796875" style="1" customWidth="1"/>
    <col min="3937" max="3944" width="9.81640625" style="1" customWidth="1"/>
    <col min="3945" max="4191" width="9.1796875" style="1"/>
    <col min="4192" max="4192" width="51.1796875" style="1" customWidth="1"/>
    <col min="4193" max="4200" width="9.81640625" style="1" customWidth="1"/>
    <col min="4201" max="4447" width="9.1796875" style="1"/>
    <col min="4448" max="4448" width="51.1796875" style="1" customWidth="1"/>
    <col min="4449" max="4456" width="9.81640625" style="1" customWidth="1"/>
    <col min="4457" max="4703" width="9.1796875" style="1"/>
    <col min="4704" max="4704" width="51.1796875" style="1" customWidth="1"/>
    <col min="4705" max="4712" width="9.81640625" style="1" customWidth="1"/>
    <col min="4713" max="4959" width="9.1796875" style="1"/>
    <col min="4960" max="4960" width="51.1796875" style="1" customWidth="1"/>
    <col min="4961" max="4968" width="9.81640625" style="1" customWidth="1"/>
    <col min="4969" max="5215" width="9.1796875" style="1"/>
    <col min="5216" max="5216" width="51.1796875" style="1" customWidth="1"/>
    <col min="5217" max="5224" width="9.81640625" style="1" customWidth="1"/>
    <col min="5225" max="5471" width="9.1796875" style="1"/>
    <col min="5472" max="5472" width="51.1796875" style="1" customWidth="1"/>
    <col min="5473" max="5480" width="9.81640625" style="1" customWidth="1"/>
    <col min="5481" max="5727" width="9.1796875" style="1"/>
    <col min="5728" max="5728" width="51.1796875" style="1" customWidth="1"/>
    <col min="5729" max="5736" width="9.81640625" style="1" customWidth="1"/>
    <col min="5737" max="5983" width="9.1796875" style="1"/>
    <col min="5984" max="5984" width="51.1796875" style="1" customWidth="1"/>
    <col min="5985" max="5992" width="9.81640625" style="1" customWidth="1"/>
    <col min="5993" max="6239" width="9.1796875" style="1"/>
    <col min="6240" max="6240" width="51.1796875" style="1" customWidth="1"/>
    <col min="6241" max="6248" width="9.81640625" style="1" customWidth="1"/>
    <col min="6249" max="6495" width="9.1796875" style="1"/>
    <col min="6496" max="6496" width="51.1796875" style="1" customWidth="1"/>
    <col min="6497" max="6504" width="9.81640625" style="1" customWidth="1"/>
    <col min="6505" max="6751" width="9.1796875" style="1"/>
    <col min="6752" max="6752" width="51.1796875" style="1" customWidth="1"/>
    <col min="6753" max="6760" width="9.81640625" style="1" customWidth="1"/>
    <col min="6761" max="7007" width="9.1796875" style="1"/>
    <col min="7008" max="7008" width="51.1796875" style="1" customWidth="1"/>
    <col min="7009" max="7016" width="9.81640625" style="1" customWidth="1"/>
    <col min="7017" max="7263" width="9.1796875" style="1"/>
    <col min="7264" max="7264" width="51.1796875" style="1" customWidth="1"/>
    <col min="7265" max="7272" width="9.81640625" style="1" customWidth="1"/>
    <col min="7273" max="7519" width="9.1796875" style="1"/>
    <col min="7520" max="7520" width="51.1796875" style="1" customWidth="1"/>
    <col min="7521" max="7528" width="9.81640625" style="1" customWidth="1"/>
    <col min="7529" max="7775" width="9.1796875" style="1"/>
    <col min="7776" max="7776" width="51.1796875" style="1" customWidth="1"/>
    <col min="7777" max="7784" width="9.81640625" style="1" customWidth="1"/>
    <col min="7785" max="8031" width="9.1796875" style="1"/>
    <col min="8032" max="8032" width="51.1796875" style="1" customWidth="1"/>
    <col min="8033" max="8040" width="9.81640625" style="1" customWidth="1"/>
    <col min="8041" max="8287" width="9.1796875" style="1"/>
    <col min="8288" max="8288" width="51.1796875" style="1" customWidth="1"/>
    <col min="8289" max="8296" width="9.81640625" style="1" customWidth="1"/>
    <col min="8297" max="8543" width="9.1796875" style="1"/>
    <col min="8544" max="8544" width="51.1796875" style="1" customWidth="1"/>
    <col min="8545" max="8552" width="9.81640625" style="1" customWidth="1"/>
    <col min="8553" max="8799" width="9.1796875" style="1"/>
    <col min="8800" max="8800" width="51.1796875" style="1" customWidth="1"/>
    <col min="8801" max="8808" width="9.81640625" style="1" customWidth="1"/>
    <col min="8809" max="9055" width="9.1796875" style="1"/>
    <col min="9056" max="9056" width="51.1796875" style="1" customWidth="1"/>
    <col min="9057" max="9064" width="9.81640625" style="1" customWidth="1"/>
    <col min="9065" max="9311" width="9.1796875" style="1"/>
    <col min="9312" max="9312" width="51.1796875" style="1" customWidth="1"/>
    <col min="9313" max="9320" width="9.81640625" style="1" customWidth="1"/>
    <col min="9321" max="9567" width="9.1796875" style="1"/>
    <col min="9568" max="9568" width="51.1796875" style="1" customWidth="1"/>
    <col min="9569" max="9576" width="9.81640625" style="1" customWidth="1"/>
    <col min="9577" max="9823" width="9.1796875" style="1"/>
    <col min="9824" max="9824" width="51.1796875" style="1" customWidth="1"/>
    <col min="9825" max="9832" width="9.81640625" style="1" customWidth="1"/>
    <col min="9833" max="10079" width="9.1796875" style="1"/>
    <col min="10080" max="10080" width="51.1796875" style="1" customWidth="1"/>
    <col min="10081" max="10088" width="9.81640625" style="1" customWidth="1"/>
    <col min="10089" max="10335" width="9.1796875" style="1"/>
    <col min="10336" max="10336" width="51.1796875" style="1" customWidth="1"/>
    <col min="10337" max="10344" width="9.81640625" style="1" customWidth="1"/>
    <col min="10345" max="10591" width="9.1796875" style="1"/>
    <col min="10592" max="10592" width="51.1796875" style="1" customWidth="1"/>
    <col min="10593" max="10600" width="9.81640625" style="1" customWidth="1"/>
    <col min="10601" max="10847" width="9.1796875" style="1"/>
    <col min="10848" max="10848" width="51.1796875" style="1" customWidth="1"/>
    <col min="10849" max="10856" width="9.81640625" style="1" customWidth="1"/>
    <col min="10857" max="11103" width="9.1796875" style="1"/>
    <col min="11104" max="11104" width="51.1796875" style="1" customWidth="1"/>
    <col min="11105" max="11112" width="9.81640625" style="1" customWidth="1"/>
    <col min="11113" max="11359" width="9.1796875" style="1"/>
    <col min="11360" max="11360" width="51.1796875" style="1" customWidth="1"/>
    <col min="11361" max="11368" width="9.81640625" style="1" customWidth="1"/>
    <col min="11369" max="11615" width="9.1796875" style="1"/>
    <col min="11616" max="11616" width="51.1796875" style="1" customWidth="1"/>
    <col min="11617" max="11624" width="9.81640625" style="1" customWidth="1"/>
    <col min="11625" max="11871" width="9.1796875" style="1"/>
    <col min="11872" max="11872" width="51.1796875" style="1" customWidth="1"/>
    <col min="11873" max="11880" width="9.81640625" style="1" customWidth="1"/>
    <col min="11881" max="12127" width="9.1796875" style="1"/>
    <col min="12128" max="12128" width="51.1796875" style="1" customWidth="1"/>
    <col min="12129" max="12136" width="9.81640625" style="1" customWidth="1"/>
    <col min="12137" max="12383" width="9.1796875" style="1"/>
    <col min="12384" max="12384" width="51.1796875" style="1" customWidth="1"/>
    <col min="12385" max="12392" width="9.81640625" style="1" customWidth="1"/>
    <col min="12393" max="12639" width="9.1796875" style="1"/>
    <col min="12640" max="12640" width="51.1796875" style="1" customWidth="1"/>
    <col min="12641" max="12648" width="9.81640625" style="1" customWidth="1"/>
    <col min="12649" max="12895" width="9.1796875" style="1"/>
    <col min="12896" max="12896" width="51.1796875" style="1" customWidth="1"/>
    <col min="12897" max="12904" width="9.81640625" style="1" customWidth="1"/>
    <col min="12905" max="13151" width="9.1796875" style="1"/>
    <col min="13152" max="13152" width="51.1796875" style="1" customWidth="1"/>
    <col min="13153" max="13160" width="9.81640625" style="1" customWidth="1"/>
    <col min="13161" max="13407" width="9.1796875" style="1"/>
    <col min="13408" max="13408" width="51.1796875" style="1" customWidth="1"/>
    <col min="13409" max="13416" width="9.81640625" style="1" customWidth="1"/>
    <col min="13417" max="13663" width="9.1796875" style="1"/>
    <col min="13664" max="13664" width="51.1796875" style="1" customWidth="1"/>
    <col min="13665" max="13672" width="9.81640625" style="1" customWidth="1"/>
    <col min="13673" max="13919" width="9.1796875" style="1"/>
    <col min="13920" max="13920" width="51.1796875" style="1" customWidth="1"/>
    <col min="13921" max="13928" width="9.81640625" style="1" customWidth="1"/>
    <col min="13929" max="14175" width="9.1796875" style="1"/>
    <col min="14176" max="14176" width="51.1796875" style="1" customWidth="1"/>
    <col min="14177" max="14184" width="9.81640625" style="1" customWidth="1"/>
    <col min="14185" max="14431" width="9.1796875" style="1"/>
    <col min="14432" max="14432" width="51.1796875" style="1" customWidth="1"/>
    <col min="14433" max="14440" width="9.81640625" style="1" customWidth="1"/>
    <col min="14441" max="14687" width="9.1796875" style="1"/>
    <col min="14688" max="14688" width="51.1796875" style="1" customWidth="1"/>
    <col min="14689" max="14696" width="9.81640625" style="1" customWidth="1"/>
    <col min="14697" max="14943" width="9.1796875" style="1"/>
    <col min="14944" max="14944" width="51.1796875" style="1" customWidth="1"/>
    <col min="14945" max="14952" width="9.81640625" style="1" customWidth="1"/>
    <col min="14953" max="15199" width="9.1796875" style="1"/>
    <col min="15200" max="15200" width="51.1796875" style="1" customWidth="1"/>
    <col min="15201" max="15208" width="9.81640625" style="1" customWidth="1"/>
    <col min="15209" max="15455" width="9.1796875" style="1"/>
    <col min="15456" max="15456" width="51.1796875" style="1" customWidth="1"/>
    <col min="15457" max="15464" width="9.81640625" style="1" customWidth="1"/>
    <col min="15465" max="15711" width="9.1796875" style="1"/>
    <col min="15712" max="15712" width="51.1796875" style="1" customWidth="1"/>
    <col min="15713" max="15720" width="9.81640625" style="1" customWidth="1"/>
    <col min="15721" max="15967" width="9.1796875" style="1"/>
    <col min="15968" max="15968" width="51.1796875" style="1" customWidth="1"/>
    <col min="15969" max="15976" width="9.81640625" style="1" customWidth="1"/>
    <col min="15977" max="16384" width="9.1796875" style="1"/>
  </cols>
  <sheetData>
    <row r="1" spans="2:10" ht="17.25" customHeight="1" x14ac:dyDescent="0.3">
      <c r="B1" s="105"/>
      <c r="C1" s="84"/>
      <c r="D1" s="85"/>
      <c r="F1" s="85"/>
      <c r="H1" s="36" t="s">
        <v>156</v>
      </c>
    </row>
    <row r="2" spans="2:10" ht="16.5" customHeight="1" x14ac:dyDescent="0.3">
      <c r="B2" s="181" t="s">
        <v>157</v>
      </c>
      <c r="C2" s="181"/>
      <c r="D2" s="181"/>
      <c r="E2" s="181"/>
      <c r="F2" s="181"/>
      <c r="G2" s="181"/>
      <c r="H2" s="181"/>
    </row>
    <row r="3" spans="2:10" ht="15.75" customHeight="1" x14ac:dyDescent="0.3">
      <c r="B3" s="182">
        <v>2021</v>
      </c>
      <c r="C3" s="182"/>
      <c r="D3" s="182"/>
      <c r="E3" s="182"/>
      <c r="F3" s="182"/>
      <c r="G3" s="182"/>
      <c r="H3" s="182"/>
    </row>
    <row r="4" spans="2:10" ht="13.25" customHeight="1" x14ac:dyDescent="0.3">
      <c r="B4" s="102" t="s">
        <v>115</v>
      </c>
      <c r="C4" s="11"/>
      <c r="D4" s="11"/>
      <c r="E4" s="11"/>
      <c r="F4" s="11"/>
      <c r="G4" s="11"/>
      <c r="H4" s="11"/>
    </row>
    <row r="5" spans="2:10" ht="39" customHeight="1" x14ac:dyDescent="0.3">
      <c r="B5" s="37" t="s">
        <v>112</v>
      </c>
      <c r="C5" s="183" t="s">
        <v>158</v>
      </c>
      <c r="D5" s="183"/>
      <c r="E5" s="183" t="s">
        <v>160</v>
      </c>
      <c r="F5" s="183"/>
      <c r="G5" s="183" t="s">
        <v>159</v>
      </c>
      <c r="H5" s="183"/>
    </row>
    <row r="6" spans="2:10" ht="11.25" customHeight="1" x14ac:dyDescent="0.3">
      <c r="B6" s="103" t="s">
        <v>46</v>
      </c>
      <c r="C6" s="53" t="s">
        <v>70</v>
      </c>
      <c r="D6" s="53" t="s">
        <v>1</v>
      </c>
      <c r="E6" s="53" t="s">
        <v>70</v>
      </c>
      <c r="F6" s="53" t="s">
        <v>1</v>
      </c>
      <c r="G6" s="53" t="s">
        <v>70</v>
      </c>
      <c r="H6" s="53" t="s">
        <v>1</v>
      </c>
    </row>
    <row r="7" spans="2:10" ht="14" customHeight="1" x14ac:dyDescent="0.3">
      <c r="B7" s="105" t="s">
        <v>0</v>
      </c>
      <c r="C7" s="55">
        <v>36781</v>
      </c>
      <c r="D7" s="68">
        <f>+C7/'Q1'!$C7*100</f>
        <v>14.667985340389301</v>
      </c>
      <c r="E7" s="55">
        <v>1996</v>
      </c>
      <c r="F7" s="68">
        <f>+E7/'Q1'!$C7*100</f>
        <v>0.79598974305802039</v>
      </c>
      <c r="G7" s="55">
        <v>1343</v>
      </c>
      <c r="H7" s="68">
        <f>+G7/'Q1'!$C7*100</f>
        <v>0.53557826900146355</v>
      </c>
      <c r="I7" s="54"/>
      <c r="J7" s="7"/>
    </row>
    <row r="8" spans="2:10" ht="14" customHeight="1" x14ac:dyDescent="0.3">
      <c r="B8" s="102" t="s">
        <v>53</v>
      </c>
      <c r="C8" s="14">
        <v>1087</v>
      </c>
      <c r="D8" s="31">
        <f>+C8/'Q1'!$C8*100</f>
        <v>8.8510707597101206</v>
      </c>
      <c r="E8" s="14">
        <v>49</v>
      </c>
      <c r="F8" s="31">
        <f>+E8/'Q1'!$C8*100</f>
        <v>0.39899031023532289</v>
      </c>
      <c r="G8" s="14">
        <v>45</v>
      </c>
      <c r="H8" s="31">
        <f>+G8/'Q1'!$C8*100</f>
        <v>0.3664196726650924</v>
      </c>
      <c r="J8" s="7"/>
    </row>
    <row r="9" spans="2:10" ht="14" customHeight="1" x14ac:dyDescent="0.3">
      <c r="B9" s="102" t="s">
        <v>47</v>
      </c>
      <c r="C9" s="14">
        <v>142</v>
      </c>
      <c r="D9" s="31">
        <f>+C9/'Q1'!$C9*100</f>
        <v>30.212765957446809</v>
      </c>
      <c r="E9" s="14">
        <v>3</v>
      </c>
      <c r="F9" s="31">
        <f>+E9/'Q1'!$C9*100</f>
        <v>0.63829787234042545</v>
      </c>
      <c r="G9" s="14">
        <v>8</v>
      </c>
      <c r="H9" s="31">
        <f>+G9/'Q1'!$C9*100</f>
        <v>1.7021276595744681</v>
      </c>
    </row>
    <row r="10" spans="2:10" ht="14" customHeight="1" x14ac:dyDescent="0.3">
      <c r="B10" s="102" t="s">
        <v>48</v>
      </c>
      <c r="C10" s="14">
        <f>+SUM(C11:C34)</f>
        <v>5813</v>
      </c>
      <c r="D10" s="31">
        <f>+C10/'Q1'!$C10*100</f>
        <v>19.699742442727398</v>
      </c>
      <c r="E10" s="14">
        <f>+SUM(E11:E34)</f>
        <v>312</v>
      </c>
      <c r="F10" s="31">
        <f>+E10/'Q1'!$C10*100</f>
        <v>1.0573403822692151</v>
      </c>
      <c r="G10" s="14">
        <f>+SUM(G11:G34)</f>
        <v>174</v>
      </c>
      <c r="H10" s="31">
        <f>+G10/'Q1'!$C10*100</f>
        <v>0.58967059780398534</v>
      </c>
    </row>
    <row r="11" spans="2:10" s="98" customFormat="1" ht="14" hidden="1" customHeight="1" outlineLevel="1" x14ac:dyDescent="0.35">
      <c r="B11" s="99" t="s">
        <v>290</v>
      </c>
      <c r="C11" s="110">
        <v>767</v>
      </c>
      <c r="D11" s="113">
        <f>+C11/'Q1'!$C11*100</f>
        <v>17.640294388224468</v>
      </c>
      <c r="E11" s="110">
        <v>45</v>
      </c>
      <c r="F11" s="113">
        <f>+E11/'Q1'!$C11*100</f>
        <v>1.0349586016559338</v>
      </c>
      <c r="G11" s="110">
        <v>23</v>
      </c>
      <c r="H11" s="113">
        <f>+G11/'Q1'!$C11*100</f>
        <v>0.52897884084636615</v>
      </c>
      <c r="I11" s="14"/>
    </row>
    <row r="12" spans="2:10" s="98" customFormat="1" ht="14" hidden="1" customHeight="1" outlineLevel="1" x14ac:dyDescent="0.35">
      <c r="B12" s="99" t="s">
        <v>291</v>
      </c>
      <c r="C12" s="110">
        <v>162</v>
      </c>
      <c r="D12" s="113">
        <f>+C12/'Q1'!$C12*100</f>
        <v>26.003210272873194</v>
      </c>
      <c r="E12" s="110">
        <v>7</v>
      </c>
      <c r="F12" s="113">
        <f>+E12/'Q1'!$C12*100</f>
        <v>1.1235955056179776</v>
      </c>
      <c r="G12" s="110">
        <v>6</v>
      </c>
      <c r="H12" s="113">
        <f>+G12/'Q1'!$C12*100</f>
        <v>0.96308186195826639</v>
      </c>
      <c r="I12" s="14"/>
    </row>
    <row r="13" spans="2:10" s="98" customFormat="1" ht="14" hidden="1" customHeight="1" outlineLevel="1" x14ac:dyDescent="0.35">
      <c r="B13" s="99" t="s">
        <v>292</v>
      </c>
      <c r="C13" s="110">
        <v>1</v>
      </c>
      <c r="D13" s="113">
        <f>+C13/'Q1'!$C13*100</f>
        <v>100</v>
      </c>
      <c r="E13" s="161" t="s">
        <v>100</v>
      </c>
      <c r="F13" s="139" t="s">
        <v>100</v>
      </c>
      <c r="G13" s="161" t="s">
        <v>100</v>
      </c>
      <c r="H13" s="139" t="s">
        <v>100</v>
      </c>
      <c r="I13" s="14"/>
    </row>
    <row r="14" spans="2:10" s="98" customFormat="1" ht="14" hidden="1" customHeight="1" outlineLevel="1" x14ac:dyDescent="0.35">
      <c r="B14" s="99" t="s">
        <v>293</v>
      </c>
      <c r="C14" s="110">
        <v>273</v>
      </c>
      <c r="D14" s="113">
        <f>+C14/'Q1'!$C14*100</f>
        <v>19.225352112676056</v>
      </c>
      <c r="E14" s="110">
        <v>6</v>
      </c>
      <c r="F14" s="113">
        <f>+E14/'Q1'!$C14*100</f>
        <v>0.42253521126760557</v>
      </c>
      <c r="G14" s="110">
        <v>9</v>
      </c>
      <c r="H14" s="113">
        <f>+G14/'Q1'!$C14*100</f>
        <v>0.63380281690140849</v>
      </c>
      <c r="I14" s="14"/>
    </row>
    <row r="15" spans="2:10" s="98" customFormat="1" ht="14" hidden="1" customHeight="1" outlineLevel="1" x14ac:dyDescent="0.35">
      <c r="B15" s="99" t="s">
        <v>294</v>
      </c>
      <c r="C15" s="110">
        <v>365</v>
      </c>
      <c r="D15" s="113">
        <f>+C15/'Q1'!$C15*100</f>
        <v>11.576276562004441</v>
      </c>
      <c r="E15" s="110">
        <v>40</v>
      </c>
      <c r="F15" s="113">
        <f>+E15/'Q1'!$C15*100</f>
        <v>1.2686330478908976</v>
      </c>
      <c r="G15" s="110">
        <v>18</v>
      </c>
      <c r="H15" s="113">
        <f>+G15/'Q1'!$C15*100</f>
        <v>0.57088487155090395</v>
      </c>
      <c r="I15" s="14"/>
    </row>
    <row r="16" spans="2:10" s="98" customFormat="1" ht="14" hidden="1" customHeight="1" outlineLevel="1" x14ac:dyDescent="0.35">
      <c r="B16" s="99" t="s">
        <v>295</v>
      </c>
      <c r="C16" s="110">
        <v>207</v>
      </c>
      <c r="D16" s="113">
        <f>+C16/'Q1'!$C16*100</f>
        <v>13.627386438446345</v>
      </c>
      <c r="E16" s="110">
        <v>17</v>
      </c>
      <c r="F16" s="113">
        <f>+E16/'Q1'!$C16*100</f>
        <v>1.1191573403554971</v>
      </c>
      <c r="G16" s="110">
        <v>6</v>
      </c>
      <c r="H16" s="113">
        <f>+G16/'Q1'!$C16*100</f>
        <v>0.39499670836076367</v>
      </c>
      <c r="I16" s="14"/>
    </row>
    <row r="17" spans="2:9" s="98" customFormat="1" ht="14" hidden="1" customHeight="1" outlineLevel="1" x14ac:dyDescent="0.35">
      <c r="B17" s="99" t="s">
        <v>296</v>
      </c>
      <c r="C17" s="110">
        <v>306</v>
      </c>
      <c r="D17" s="113">
        <f>+C17/'Q1'!$C17*100</f>
        <v>16.181914331041778</v>
      </c>
      <c r="E17" s="110">
        <v>16</v>
      </c>
      <c r="F17" s="113">
        <f>+E17/'Q1'!$C17*100</f>
        <v>0.84611316763617128</v>
      </c>
      <c r="G17" s="110">
        <v>19</v>
      </c>
      <c r="H17" s="113">
        <f>+G17/'Q1'!$C17*100</f>
        <v>1.0047593865679536</v>
      </c>
      <c r="I17" s="14"/>
    </row>
    <row r="18" spans="2:9" s="98" customFormat="1" ht="14" hidden="1" customHeight="1" outlineLevel="1" x14ac:dyDescent="0.35">
      <c r="B18" s="99" t="s">
        <v>297</v>
      </c>
      <c r="C18" s="110">
        <v>111</v>
      </c>
      <c r="D18" s="113">
        <f>+C18/'Q1'!$C18*100</f>
        <v>36.038961038961034</v>
      </c>
      <c r="E18" s="110">
        <v>2</v>
      </c>
      <c r="F18" s="113">
        <f>+E18/'Q1'!$C18*100</f>
        <v>0.64935064935064934</v>
      </c>
      <c r="G18" s="110">
        <v>2</v>
      </c>
      <c r="H18" s="113">
        <f>+G18/'Q1'!$C18*100</f>
        <v>0.64935064935064934</v>
      </c>
      <c r="I18" s="14"/>
    </row>
    <row r="19" spans="2:9" s="98" customFormat="1" ht="14" hidden="1" customHeight="1" outlineLevel="1" x14ac:dyDescent="0.35">
      <c r="B19" s="99" t="s">
        <v>298</v>
      </c>
      <c r="C19" s="110">
        <v>157</v>
      </c>
      <c r="D19" s="113">
        <f>+C19/'Q1'!$C19*100</f>
        <v>16.119096509240247</v>
      </c>
      <c r="E19" s="110">
        <v>13</v>
      </c>
      <c r="F19" s="113">
        <f>+E19/'Q1'!$C19*100</f>
        <v>1.3347022587268993</v>
      </c>
      <c r="G19" s="110">
        <v>7</v>
      </c>
      <c r="H19" s="113">
        <f>+G19/'Q1'!$C19*100</f>
        <v>0.71868583162217659</v>
      </c>
      <c r="I19" s="14"/>
    </row>
    <row r="20" spans="2:9" s="98" customFormat="1" ht="14" hidden="1" customHeight="1" outlineLevel="1" x14ac:dyDescent="0.35">
      <c r="B20" s="99" t="s">
        <v>299</v>
      </c>
      <c r="C20" s="110">
        <v>3</v>
      </c>
      <c r="D20" s="113">
        <f>+C20/'Q1'!$C20*100</f>
        <v>33.333333333333329</v>
      </c>
      <c r="E20" s="110">
        <v>1</v>
      </c>
      <c r="F20" s="113">
        <f>+E20/'Q1'!$C20*100</f>
        <v>11.111111111111111</v>
      </c>
      <c r="G20" s="161" t="s">
        <v>100</v>
      </c>
      <c r="H20" s="139" t="s">
        <v>100</v>
      </c>
      <c r="I20" s="14"/>
    </row>
    <row r="21" spans="2:9" s="98" customFormat="1" ht="14" hidden="1" customHeight="1" outlineLevel="1" x14ac:dyDescent="0.35">
      <c r="B21" s="99" t="s">
        <v>300</v>
      </c>
      <c r="C21" s="110">
        <v>192</v>
      </c>
      <c r="D21" s="113">
        <f>+C21/'Q1'!$C21*100</f>
        <v>43.049327354260093</v>
      </c>
      <c r="E21" s="110">
        <v>6</v>
      </c>
      <c r="F21" s="113">
        <f>+E21/'Q1'!$C21*100</f>
        <v>1.3452914798206279</v>
      </c>
      <c r="G21" s="110">
        <v>4</v>
      </c>
      <c r="H21" s="113">
        <f>+G21/'Q1'!$C21*100</f>
        <v>0.89686098654708524</v>
      </c>
      <c r="I21" s="14"/>
    </row>
    <row r="22" spans="2:9" s="98" customFormat="1" ht="14" hidden="1" customHeight="1" outlineLevel="1" x14ac:dyDescent="0.35">
      <c r="B22" s="99" t="s">
        <v>301</v>
      </c>
      <c r="C22" s="110">
        <v>61</v>
      </c>
      <c r="D22" s="113">
        <f>+C22/'Q1'!$C22*100</f>
        <v>56.481481481481474</v>
      </c>
      <c r="E22" s="110">
        <v>3</v>
      </c>
      <c r="F22" s="113">
        <f>+E22/'Q1'!$C22*100</f>
        <v>2.7777777777777777</v>
      </c>
      <c r="G22" s="110">
        <v>1</v>
      </c>
      <c r="H22" s="113">
        <f>+G22/'Q1'!$C22*100</f>
        <v>0.92592592592592582</v>
      </c>
      <c r="I22" s="14"/>
    </row>
    <row r="23" spans="2:9" s="98" customFormat="1" ht="14" hidden="1" customHeight="1" outlineLevel="1" x14ac:dyDescent="0.35">
      <c r="B23" s="99" t="s">
        <v>302</v>
      </c>
      <c r="C23" s="110">
        <v>290</v>
      </c>
      <c r="D23" s="113">
        <f>+C23/'Q1'!$C23*100</f>
        <v>41.076487252124643</v>
      </c>
      <c r="E23" s="110">
        <v>7</v>
      </c>
      <c r="F23" s="113">
        <f>+E23/'Q1'!$C23*100</f>
        <v>0.99150141643059486</v>
      </c>
      <c r="G23" s="110">
        <v>7</v>
      </c>
      <c r="H23" s="113">
        <f>+G23/'Q1'!$C23*100</f>
        <v>0.99150141643059486</v>
      </c>
      <c r="I23" s="14"/>
    </row>
    <row r="24" spans="2:9" s="98" customFormat="1" ht="14" hidden="1" customHeight="1" outlineLevel="1" x14ac:dyDescent="0.35">
      <c r="B24" s="99" t="s">
        <v>303</v>
      </c>
      <c r="C24" s="110">
        <v>399</v>
      </c>
      <c r="D24" s="113">
        <f>+C24/'Q1'!$C24*100</f>
        <v>22.178988326848248</v>
      </c>
      <c r="E24" s="110">
        <v>13</v>
      </c>
      <c r="F24" s="113">
        <f>+E24/'Q1'!$C24*100</f>
        <v>0.72262367982212339</v>
      </c>
      <c r="G24" s="110">
        <v>9</v>
      </c>
      <c r="H24" s="113">
        <f>+G24/'Q1'!$C24*100</f>
        <v>0.50027793218454697</v>
      </c>
      <c r="I24" s="14"/>
    </row>
    <row r="25" spans="2:9" s="98" customFormat="1" ht="14" hidden="1" customHeight="1" outlineLevel="1" x14ac:dyDescent="0.35">
      <c r="B25" s="99" t="s">
        <v>304</v>
      </c>
      <c r="C25" s="110">
        <v>81</v>
      </c>
      <c r="D25" s="113">
        <f>+C25/'Q1'!$C25*100</f>
        <v>40.298507462686565</v>
      </c>
      <c r="E25" s="110">
        <v>3</v>
      </c>
      <c r="F25" s="113">
        <f>+E25/'Q1'!$C25*100</f>
        <v>1.4925373134328357</v>
      </c>
      <c r="G25" s="110">
        <v>3</v>
      </c>
      <c r="H25" s="113">
        <f>+G25/'Q1'!$C25*100</f>
        <v>1.4925373134328357</v>
      </c>
      <c r="I25" s="14"/>
    </row>
    <row r="26" spans="2:9" s="98" customFormat="1" ht="14" hidden="1" customHeight="1" outlineLevel="1" x14ac:dyDescent="0.35">
      <c r="B26" s="99" t="s">
        <v>305</v>
      </c>
      <c r="C26" s="110">
        <v>1115</v>
      </c>
      <c r="D26" s="113">
        <f>+C26/'Q1'!$C26*100</f>
        <v>19.861061631635199</v>
      </c>
      <c r="E26" s="110">
        <v>60</v>
      </c>
      <c r="F26" s="113">
        <f>+E26/'Q1'!$C26*100</f>
        <v>1.0687566797292483</v>
      </c>
      <c r="G26" s="110">
        <v>23</v>
      </c>
      <c r="H26" s="113">
        <f>+G26/'Q1'!$C26*100</f>
        <v>0.40969006056287854</v>
      </c>
      <c r="I26" s="14"/>
    </row>
    <row r="27" spans="2:9" s="98" customFormat="1" ht="14" hidden="1" customHeight="1" outlineLevel="1" x14ac:dyDescent="0.35">
      <c r="B27" s="99" t="s">
        <v>306</v>
      </c>
      <c r="C27" s="110">
        <v>69</v>
      </c>
      <c r="D27" s="113">
        <f>+C27/'Q1'!$C27*100</f>
        <v>43.39622641509434</v>
      </c>
      <c r="E27" s="110">
        <v>3</v>
      </c>
      <c r="F27" s="113">
        <f>+E27/'Q1'!$C27*100</f>
        <v>1.8867924528301887</v>
      </c>
      <c r="G27" s="110">
        <v>2</v>
      </c>
      <c r="H27" s="113">
        <f>+G27/'Q1'!$C27*100</f>
        <v>1.257861635220126</v>
      </c>
      <c r="I27" s="14"/>
    </row>
    <row r="28" spans="2:9" s="98" customFormat="1" ht="14" hidden="1" customHeight="1" outlineLevel="1" x14ac:dyDescent="0.35">
      <c r="B28" s="99" t="s">
        <v>307</v>
      </c>
      <c r="C28" s="110">
        <v>115</v>
      </c>
      <c r="D28" s="113">
        <f>+C28/'Q1'!$C28*100</f>
        <v>38.079470198675494</v>
      </c>
      <c r="E28" s="110">
        <v>4</v>
      </c>
      <c r="F28" s="113">
        <f>+E28/'Q1'!$C28*100</f>
        <v>1.3245033112582782</v>
      </c>
      <c r="G28" s="110">
        <v>3</v>
      </c>
      <c r="H28" s="113">
        <f>+G28/'Q1'!$C28*100</f>
        <v>0.99337748344370869</v>
      </c>
      <c r="I28" s="14"/>
    </row>
    <row r="29" spans="2:9" s="98" customFormat="1" ht="14" hidden="1" customHeight="1" outlineLevel="1" x14ac:dyDescent="0.35">
      <c r="B29" s="99" t="s">
        <v>308</v>
      </c>
      <c r="C29" s="110">
        <v>287</v>
      </c>
      <c r="D29" s="113">
        <f>+C29/'Q1'!$C29*100</f>
        <v>31.538461538461537</v>
      </c>
      <c r="E29" s="110">
        <v>11</v>
      </c>
      <c r="F29" s="113">
        <f>+E29/'Q1'!$C29*100</f>
        <v>1.2087912087912089</v>
      </c>
      <c r="G29" s="110">
        <v>10</v>
      </c>
      <c r="H29" s="113">
        <f>+G29/'Q1'!$C29*100</f>
        <v>1.098901098901099</v>
      </c>
      <c r="I29" s="14"/>
    </row>
    <row r="30" spans="2:9" s="98" customFormat="1" ht="14" hidden="1" customHeight="1" outlineLevel="1" x14ac:dyDescent="0.35">
      <c r="B30" s="99" t="s">
        <v>309</v>
      </c>
      <c r="C30" s="110">
        <v>148</v>
      </c>
      <c r="D30" s="113">
        <f>+C30/'Q1'!$C30*100</f>
        <v>44.984802431610944</v>
      </c>
      <c r="E30" s="110">
        <v>10</v>
      </c>
      <c r="F30" s="113">
        <f>+E30/'Q1'!$C30*100</f>
        <v>3.0395136778115504</v>
      </c>
      <c r="G30" s="110">
        <v>2</v>
      </c>
      <c r="H30" s="113">
        <f>+G30/'Q1'!$C30*100</f>
        <v>0.60790273556231</v>
      </c>
      <c r="I30" s="14"/>
    </row>
    <row r="31" spans="2:9" s="98" customFormat="1" ht="14" hidden="1" customHeight="1" outlineLevel="1" x14ac:dyDescent="0.35">
      <c r="B31" s="99" t="s">
        <v>310</v>
      </c>
      <c r="C31" s="110">
        <v>50</v>
      </c>
      <c r="D31" s="113">
        <f>+C31/'Q1'!$C31*100</f>
        <v>37.037037037037038</v>
      </c>
      <c r="E31" s="110">
        <v>3</v>
      </c>
      <c r="F31" s="113">
        <f>+E31/'Q1'!$C31*100</f>
        <v>2.2222222222222223</v>
      </c>
      <c r="G31" s="161" t="s">
        <v>100</v>
      </c>
      <c r="H31" s="139" t="s">
        <v>100</v>
      </c>
      <c r="I31" s="14"/>
    </row>
    <row r="32" spans="2:9" s="98" customFormat="1" ht="14" hidden="1" customHeight="1" outlineLevel="1" x14ac:dyDescent="0.35">
      <c r="B32" s="99" t="s">
        <v>311</v>
      </c>
      <c r="C32" s="110">
        <v>247</v>
      </c>
      <c r="D32" s="113">
        <f>+C32/'Q1'!$C32*100</f>
        <v>11.181530104119512</v>
      </c>
      <c r="E32" s="110">
        <v>21</v>
      </c>
      <c r="F32" s="113">
        <f>+E32/'Q1'!$C32*100</f>
        <v>0.9506564056133997</v>
      </c>
      <c r="G32" s="110">
        <v>6</v>
      </c>
      <c r="H32" s="113">
        <f>+G32/'Q1'!$C32*100</f>
        <v>0.27161611588954282</v>
      </c>
      <c r="I32" s="14"/>
    </row>
    <row r="33" spans="2:9" s="98" customFormat="1" ht="14" hidden="1" customHeight="1" outlineLevel="1" x14ac:dyDescent="0.35">
      <c r="B33" s="99" t="s">
        <v>312</v>
      </c>
      <c r="C33" s="110">
        <v>135</v>
      </c>
      <c r="D33" s="113">
        <f>+C33/'Q1'!$C33*100</f>
        <v>14.689880304678999</v>
      </c>
      <c r="E33" s="110">
        <v>7</v>
      </c>
      <c r="F33" s="113">
        <f>+E33/'Q1'!$C33*100</f>
        <v>0.76169749727965186</v>
      </c>
      <c r="G33" s="110">
        <v>7</v>
      </c>
      <c r="H33" s="113">
        <f>+G33/'Q1'!$C33*100</f>
        <v>0.76169749727965186</v>
      </c>
      <c r="I33" s="14"/>
    </row>
    <row r="34" spans="2:9" s="98" customFormat="1" ht="14" hidden="1" customHeight="1" outlineLevel="1" x14ac:dyDescent="0.35">
      <c r="B34" s="99" t="s">
        <v>313</v>
      </c>
      <c r="C34" s="110">
        <v>272</v>
      </c>
      <c r="D34" s="113">
        <f>+C34/'Q1'!$C34*100</f>
        <v>19.087719298245613</v>
      </c>
      <c r="E34" s="110">
        <v>14</v>
      </c>
      <c r="F34" s="113">
        <f>+E34/'Q1'!$C34*100</f>
        <v>0.98245614035087725</v>
      </c>
      <c r="G34" s="110">
        <v>7</v>
      </c>
      <c r="H34" s="113">
        <f>+G34/'Q1'!$C34*100</f>
        <v>0.49122807017543862</v>
      </c>
      <c r="I34" s="14"/>
    </row>
    <row r="35" spans="2:9" ht="14" customHeight="1" collapsed="1" x14ac:dyDescent="0.3">
      <c r="B35" s="100" t="s">
        <v>57</v>
      </c>
      <c r="C35" s="14">
        <v>89</v>
      </c>
      <c r="D35" s="31">
        <f>+C35/'Q1'!$C35*100</f>
        <v>47.089947089947088</v>
      </c>
      <c r="E35" s="56" t="s">
        <v>100</v>
      </c>
      <c r="F35" s="137" t="s">
        <v>100</v>
      </c>
      <c r="G35" s="14">
        <v>2</v>
      </c>
      <c r="H35" s="31">
        <f>+G35/'Q1'!$C35*100</f>
        <v>1.0582010582010581</v>
      </c>
    </row>
    <row r="36" spans="2:9" ht="14" customHeight="1" x14ac:dyDescent="0.3">
      <c r="B36" s="100" t="s">
        <v>58</v>
      </c>
      <c r="C36" s="14">
        <v>268</v>
      </c>
      <c r="D36" s="31">
        <f>+C36/'Q1'!$C36*100</f>
        <v>44.666666666666664</v>
      </c>
      <c r="E36" s="14">
        <v>4</v>
      </c>
      <c r="F36" s="31">
        <f>+E36/'Q1'!$C36*100</f>
        <v>0.66666666666666674</v>
      </c>
      <c r="G36" s="14">
        <v>6</v>
      </c>
      <c r="H36" s="31">
        <f>+G36/'Q1'!$C36*100</f>
        <v>1</v>
      </c>
    </row>
    <row r="37" spans="2:9" ht="14" customHeight="1" x14ac:dyDescent="0.3">
      <c r="B37" s="102" t="s">
        <v>49</v>
      </c>
      <c r="C37" s="14">
        <v>3272</v>
      </c>
      <c r="D37" s="31">
        <f>+C37/'Q1'!$C37*100</f>
        <v>11.208166341246189</v>
      </c>
      <c r="E37" s="14">
        <v>233</v>
      </c>
      <c r="F37" s="31">
        <f>+E37/'Q1'!$C37*100</f>
        <v>0.7981365395814064</v>
      </c>
      <c r="G37" s="14">
        <v>128</v>
      </c>
      <c r="H37" s="31">
        <f>+G37/'Q1'!$C37*100</f>
        <v>0.43846127496317605</v>
      </c>
    </row>
    <row r="38" spans="2:9" ht="14" customHeight="1" x14ac:dyDescent="0.3">
      <c r="B38" s="100" t="s">
        <v>50</v>
      </c>
      <c r="C38" s="14">
        <f>+C39+C40+C41</f>
        <v>8686</v>
      </c>
      <c r="D38" s="31">
        <f>+C38/'Q1'!$C38*100</f>
        <v>13.880055609709327</v>
      </c>
      <c r="E38" s="14">
        <f>+E39+E40+E41</f>
        <v>468</v>
      </c>
      <c r="F38" s="31">
        <f>+E38/'Q1'!$C38*100</f>
        <v>0.74785471164448136</v>
      </c>
      <c r="G38" s="14">
        <f>+G39+G40+G41</f>
        <v>318</v>
      </c>
      <c r="H38" s="31">
        <f>+G38/'Q1'!$C38*100</f>
        <v>0.50815768868150657</v>
      </c>
    </row>
    <row r="39" spans="2:9" ht="14" hidden="1" customHeight="1" outlineLevel="1" x14ac:dyDescent="0.3">
      <c r="B39" s="99" t="s">
        <v>314</v>
      </c>
      <c r="C39" s="114">
        <v>1436</v>
      </c>
      <c r="D39" s="113">
        <f>+C39/'Q1'!$C39*100</f>
        <v>12.515251873801638</v>
      </c>
      <c r="E39" s="114">
        <v>77</v>
      </c>
      <c r="F39" s="113">
        <f>+E39/'Q1'!$C39*100</f>
        <v>0.67108244727209343</v>
      </c>
      <c r="G39" s="114">
        <v>57</v>
      </c>
      <c r="H39" s="113">
        <f>+G39/'Q1'!$C39*100</f>
        <v>0.49677531811051073</v>
      </c>
    </row>
    <row r="40" spans="2:9" ht="14" hidden="1" customHeight="1" outlineLevel="1" x14ac:dyDescent="0.3">
      <c r="B40" s="99" t="s">
        <v>315</v>
      </c>
      <c r="C40" s="114">
        <v>3118</v>
      </c>
      <c r="D40" s="113">
        <f>+C40/'Q1'!$C40*100</f>
        <v>17.512918445293195</v>
      </c>
      <c r="E40" s="114">
        <v>155</v>
      </c>
      <c r="F40" s="113">
        <f>+E40/'Q1'!$C40*100</f>
        <v>0.87059087845427985</v>
      </c>
      <c r="G40" s="114">
        <v>98</v>
      </c>
      <c r="H40" s="113">
        <f>+G40/'Q1'!$C40*100</f>
        <v>0.55043810379689961</v>
      </c>
    </row>
    <row r="41" spans="2:9" ht="14" hidden="1" customHeight="1" outlineLevel="1" x14ac:dyDescent="0.3">
      <c r="B41" s="99" t="s">
        <v>316</v>
      </c>
      <c r="C41" s="114">
        <v>4132</v>
      </c>
      <c r="D41" s="113">
        <f>+C41/'Q1'!$C41*100</f>
        <v>12.408035794720879</v>
      </c>
      <c r="E41" s="114">
        <v>236</v>
      </c>
      <c r="F41" s="113">
        <f>+E41/'Q1'!$C41*100</f>
        <v>0.70868742680399988</v>
      </c>
      <c r="G41" s="114">
        <v>163</v>
      </c>
      <c r="H41" s="113">
        <f>+G41/'Q1'!$C41*100</f>
        <v>0.48947479054683041</v>
      </c>
    </row>
    <row r="42" spans="2:9" ht="14" customHeight="1" collapsed="1" x14ac:dyDescent="0.3">
      <c r="B42" s="102" t="s">
        <v>51</v>
      </c>
      <c r="C42" s="14">
        <v>1396</v>
      </c>
      <c r="D42" s="31">
        <f>+C42/'Q1'!$C42*100</f>
        <v>16.557940932273752</v>
      </c>
      <c r="E42" s="14">
        <v>56</v>
      </c>
      <c r="F42" s="31">
        <f>+E42/'Q1'!$C42*100</f>
        <v>0.66421539556399001</v>
      </c>
      <c r="G42" s="14">
        <v>37</v>
      </c>
      <c r="H42" s="31">
        <f>+G42/'Q1'!$C42*100</f>
        <v>0.43885660064049337</v>
      </c>
    </row>
    <row r="43" spans="2:9" ht="14" customHeight="1" x14ac:dyDescent="0.3">
      <c r="B43" s="102" t="s">
        <v>52</v>
      </c>
      <c r="C43" s="14">
        <v>2648</v>
      </c>
      <c r="D43" s="31">
        <f>+C43/'Q1'!$C43*100</f>
        <v>8.5463465014200874</v>
      </c>
      <c r="E43" s="14">
        <v>210</v>
      </c>
      <c r="F43" s="31">
        <f>+E43/'Q1'!$C43*100</f>
        <v>0.67776917118512781</v>
      </c>
      <c r="G43" s="14">
        <v>131</v>
      </c>
      <c r="H43" s="31">
        <f>+G43/'Q1'!$C43*100</f>
        <v>0.42279886392977017</v>
      </c>
    </row>
    <row r="44" spans="2:9" ht="14" customHeight="1" x14ac:dyDescent="0.3">
      <c r="B44" s="102" t="s">
        <v>61</v>
      </c>
      <c r="C44" s="14">
        <v>1055</v>
      </c>
      <c r="D44" s="31">
        <f>+C44/'Q1'!$C44*100</f>
        <v>21.041084962106101</v>
      </c>
      <c r="E44" s="14">
        <v>73</v>
      </c>
      <c r="F44" s="31">
        <f>+E44/'Q1'!$C44*100</f>
        <v>1.4559234144395692</v>
      </c>
      <c r="G44" s="14">
        <v>28</v>
      </c>
      <c r="H44" s="31">
        <f>+G44/'Q1'!$C44*100</f>
        <v>0.55843637814120461</v>
      </c>
    </row>
    <row r="45" spans="2:9" ht="14" customHeight="1" x14ac:dyDescent="0.3">
      <c r="B45" s="102" t="s">
        <v>60</v>
      </c>
      <c r="C45" s="14">
        <v>867</v>
      </c>
      <c r="D45" s="31">
        <f>+C45/'Q1'!$C45*100</f>
        <v>27.63787057698438</v>
      </c>
      <c r="E45" s="14">
        <v>28</v>
      </c>
      <c r="F45" s="31">
        <f>+E45/'Q1'!$C45*100</f>
        <v>0.89257252151737332</v>
      </c>
      <c r="G45" s="14">
        <v>11</v>
      </c>
      <c r="H45" s="31">
        <f>+G45/'Q1'!$C45*100</f>
        <v>0.35065349059611095</v>
      </c>
    </row>
    <row r="46" spans="2:9" ht="14" customHeight="1" x14ac:dyDescent="0.3">
      <c r="B46" s="102" t="s">
        <v>59</v>
      </c>
      <c r="C46" s="14">
        <v>713</v>
      </c>
      <c r="D46" s="31">
        <f>+C46/'Q1'!$C46*100</f>
        <v>8.6634264884568655</v>
      </c>
      <c r="E46" s="14">
        <v>43</v>
      </c>
      <c r="F46" s="31">
        <f>+E46/'Q1'!$C46*100</f>
        <v>0.52247873633049813</v>
      </c>
      <c r="G46" s="14">
        <v>37</v>
      </c>
      <c r="H46" s="31">
        <f>+G46/'Q1'!$C46*100</f>
        <v>0.44957472660996356</v>
      </c>
    </row>
    <row r="47" spans="2:9" ht="14" customHeight="1" x14ac:dyDescent="0.3">
      <c r="B47" s="102" t="s">
        <v>62</v>
      </c>
      <c r="C47" s="14">
        <v>4005</v>
      </c>
      <c r="D47" s="31">
        <f>+C47/'Q1'!$C47*100</f>
        <v>19.096891092885755</v>
      </c>
      <c r="E47" s="14">
        <v>187</v>
      </c>
      <c r="F47" s="31">
        <f>+E47/'Q1'!$C47*100</f>
        <v>0.89166507724585153</v>
      </c>
      <c r="G47" s="14">
        <v>155</v>
      </c>
      <c r="H47" s="31">
        <f>+G47/'Q1'!$C47*100</f>
        <v>0.73908067900057217</v>
      </c>
    </row>
    <row r="48" spans="2:9" ht="14" customHeight="1" x14ac:dyDescent="0.3">
      <c r="B48" s="102" t="s">
        <v>63</v>
      </c>
      <c r="C48" s="14">
        <v>1146</v>
      </c>
      <c r="D48" s="31">
        <f>+C48/'Q1'!$C48*100</f>
        <v>16.640046464353127</v>
      </c>
      <c r="E48" s="14">
        <v>63</v>
      </c>
      <c r="F48" s="31">
        <f>+E48/'Q1'!$C48*100</f>
        <v>0.91476695222883697</v>
      </c>
      <c r="G48" s="14">
        <v>30</v>
      </c>
      <c r="H48" s="31">
        <f>+G48/'Q1'!$C48*100</f>
        <v>0.4356033105851605</v>
      </c>
    </row>
    <row r="49" spans="2:8" ht="14" customHeight="1" x14ac:dyDescent="0.3">
      <c r="B49" s="102" t="s">
        <v>69</v>
      </c>
      <c r="C49" s="14">
        <v>163</v>
      </c>
      <c r="D49" s="31">
        <f>+C49/'Q1'!$C49*100</f>
        <v>31.52804642166344</v>
      </c>
      <c r="E49" s="14">
        <v>3</v>
      </c>
      <c r="F49" s="31">
        <f>+E49/'Q1'!$C49*100</f>
        <v>0.58027079303675055</v>
      </c>
      <c r="G49" s="14">
        <v>4</v>
      </c>
      <c r="H49" s="31">
        <f>+G49/'Q1'!$C49*100</f>
        <v>0.77369439071566737</v>
      </c>
    </row>
    <row r="50" spans="2:8" ht="14" customHeight="1" x14ac:dyDescent="0.3">
      <c r="B50" s="102" t="s">
        <v>64</v>
      </c>
      <c r="C50" s="14">
        <v>756</v>
      </c>
      <c r="D50" s="31">
        <f>+C50/'Q1'!$C50*100</f>
        <v>22.526817640047675</v>
      </c>
      <c r="E50" s="14">
        <v>34</v>
      </c>
      <c r="F50" s="31">
        <f>+E50/'Q1'!$C50*100</f>
        <v>1.0131108462455305</v>
      </c>
      <c r="G50" s="14">
        <v>29</v>
      </c>
      <c r="H50" s="31">
        <f>+G50/'Q1'!$C50*100</f>
        <v>0.86412395709177592</v>
      </c>
    </row>
    <row r="51" spans="2:8" ht="14" customHeight="1" x14ac:dyDescent="0.3">
      <c r="B51" s="102" t="s">
        <v>65</v>
      </c>
      <c r="C51" s="14">
        <v>2914</v>
      </c>
      <c r="D51" s="31">
        <f>+C51/'Q1'!$C51*100</f>
        <v>20.68720715604146</v>
      </c>
      <c r="E51" s="14">
        <v>130</v>
      </c>
      <c r="F51" s="31">
        <f>+E51/'Q1'!$C51*100</f>
        <v>0.92290217236972882</v>
      </c>
      <c r="G51" s="14">
        <v>94</v>
      </c>
      <c r="H51" s="31">
        <f>+G51/'Q1'!$C51*100</f>
        <v>0.66732926309811158</v>
      </c>
    </row>
    <row r="52" spans="2:8" ht="14" customHeight="1" x14ac:dyDescent="0.3">
      <c r="B52" s="102" t="s">
        <v>66</v>
      </c>
      <c r="C52" s="14">
        <v>381</v>
      </c>
      <c r="D52" s="31">
        <f>+C52/'Q1'!$C52*100</f>
        <v>11.153395784543326</v>
      </c>
      <c r="E52" s="14">
        <v>26</v>
      </c>
      <c r="F52" s="31">
        <f>+E52/'Q1'!$C52*100</f>
        <v>0.76112412177985944</v>
      </c>
      <c r="G52" s="14">
        <v>25</v>
      </c>
      <c r="H52" s="31">
        <f>+G52/'Q1'!$C52*100</f>
        <v>0.73185011709601877</v>
      </c>
    </row>
    <row r="53" spans="2:8" ht="14" customHeight="1" x14ac:dyDescent="0.3">
      <c r="B53" s="102" t="s">
        <v>67</v>
      </c>
      <c r="C53" s="14">
        <v>1377</v>
      </c>
      <c r="D53" s="31">
        <f>+C53/'Q1'!$C53*100</f>
        <v>12.643467082912496</v>
      </c>
      <c r="E53" s="14">
        <v>74</v>
      </c>
      <c r="F53" s="31">
        <f>+E53/'Q1'!$C53*100</f>
        <v>0.67946010467358375</v>
      </c>
      <c r="G53" s="14">
        <v>81</v>
      </c>
      <c r="H53" s="31">
        <f>+G53/'Q1'!$C53*100</f>
        <v>0.74373335781838212</v>
      </c>
    </row>
    <row r="54" spans="2:8" ht="14" customHeight="1" x14ac:dyDescent="0.3">
      <c r="B54" s="104" t="s">
        <v>68</v>
      </c>
      <c r="C54" s="152">
        <v>3</v>
      </c>
      <c r="D54" s="51">
        <f>+C54/'Q1'!$C54*100</f>
        <v>18.75</v>
      </c>
      <c r="E54" s="46" t="s">
        <v>100</v>
      </c>
      <c r="F54" s="138" t="s">
        <v>100</v>
      </c>
      <c r="G54" s="46" t="s">
        <v>100</v>
      </c>
      <c r="H54" s="138" t="s">
        <v>100</v>
      </c>
    </row>
    <row r="55" spans="2:8" ht="14" customHeight="1" x14ac:dyDescent="0.3">
      <c r="B55" s="188" t="s">
        <v>239</v>
      </c>
      <c r="C55" s="188"/>
      <c r="D55" s="188"/>
      <c r="E55" s="188"/>
      <c r="F55" s="188"/>
    </row>
    <row r="56" spans="2:8" ht="14" customHeight="1" x14ac:dyDescent="0.3">
      <c r="B56" s="108" t="s">
        <v>240</v>
      </c>
      <c r="C56" s="67"/>
      <c r="D56" s="67"/>
      <c r="E56" s="67"/>
      <c r="F56" s="67"/>
    </row>
    <row r="57" spans="2:8" ht="13.5" customHeight="1" x14ac:dyDescent="0.3"/>
  </sheetData>
  <mergeCells count="6">
    <mergeCell ref="B55:F55"/>
    <mergeCell ref="C5:D5"/>
    <mergeCell ref="E5:F5"/>
    <mergeCell ref="G5:H5"/>
    <mergeCell ref="B2:H2"/>
    <mergeCell ref="B3:H3"/>
  </mergeCells>
  <printOptions horizontalCentered="1"/>
  <pageMargins left="0.15748031496062992" right="0.15748031496062992" top="0.78740157480314965" bottom="0" header="0.23622047244094491" footer="0.27559055118110237"/>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57"/>
  <sheetViews>
    <sheetView workbookViewId="0"/>
  </sheetViews>
  <sheetFormatPr defaultColWidth="9.1796875" defaultRowHeight="12.5" outlineLevelRow="1" x14ac:dyDescent="0.3"/>
  <cols>
    <col min="1" max="1" width="4.36328125" style="1" customWidth="1"/>
    <col min="2" max="2" width="58.81640625" style="101" customWidth="1"/>
    <col min="3" max="3" width="8" style="3" customWidth="1"/>
    <col min="4" max="4" width="8.1796875" style="3" customWidth="1"/>
    <col min="5" max="5" width="8.54296875" style="3" customWidth="1"/>
    <col min="6" max="6" width="8.1796875" style="3" customWidth="1"/>
    <col min="7" max="7" width="8.54296875" style="3" customWidth="1"/>
    <col min="8" max="8" width="10.54296875" style="1" customWidth="1"/>
    <col min="9" max="221" width="9.1796875" style="1"/>
    <col min="222" max="222" width="51.1796875" style="1" customWidth="1"/>
    <col min="223" max="230" width="9.81640625" style="1" customWidth="1"/>
    <col min="231" max="477" width="9.1796875" style="1"/>
    <col min="478" max="478" width="51.1796875" style="1" customWidth="1"/>
    <col min="479" max="486" width="9.81640625" style="1" customWidth="1"/>
    <col min="487" max="733" width="9.1796875" style="1"/>
    <col min="734" max="734" width="51.1796875" style="1" customWidth="1"/>
    <col min="735" max="742" width="9.81640625" style="1" customWidth="1"/>
    <col min="743" max="989" width="9.1796875" style="1"/>
    <col min="990" max="990" width="51.1796875" style="1" customWidth="1"/>
    <col min="991" max="998" width="9.81640625" style="1" customWidth="1"/>
    <col min="999" max="1245" width="9.1796875" style="1"/>
    <col min="1246" max="1246" width="51.1796875" style="1" customWidth="1"/>
    <col min="1247" max="1254" width="9.81640625" style="1" customWidth="1"/>
    <col min="1255" max="1501" width="9.1796875" style="1"/>
    <col min="1502" max="1502" width="51.1796875" style="1" customWidth="1"/>
    <col min="1503" max="1510" width="9.81640625" style="1" customWidth="1"/>
    <col min="1511" max="1757" width="9.1796875" style="1"/>
    <col min="1758" max="1758" width="51.1796875" style="1" customWidth="1"/>
    <col min="1759" max="1766" width="9.81640625" style="1" customWidth="1"/>
    <col min="1767" max="2013" width="9.1796875" style="1"/>
    <col min="2014" max="2014" width="51.1796875" style="1" customWidth="1"/>
    <col min="2015" max="2022" width="9.81640625" style="1" customWidth="1"/>
    <col min="2023" max="2269" width="9.1796875" style="1"/>
    <col min="2270" max="2270" width="51.1796875" style="1" customWidth="1"/>
    <col min="2271" max="2278" width="9.81640625" style="1" customWidth="1"/>
    <col min="2279" max="2525" width="9.1796875" style="1"/>
    <col min="2526" max="2526" width="51.1796875" style="1" customWidth="1"/>
    <col min="2527" max="2534" width="9.81640625" style="1" customWidth="1"/>
    <col min="2535" max="2781" width="9.1796875" style="1"/>
    <col min="2782" max="2782" width="51.1796875" style="1" customWidth="1"/>
    <col min="2783" max="2790" width="9.81640625" style="1" customWidth="1"/>
    <col min="2791" max="3037" width="9.1796875" style="1"/>
    <col min="3038" max="3038" width="51.1796875" style="1" customWidth="1"/>
    <col min="3039" max="3046" width="9.81640625" style="1" customWidth="1"/>
    <col min="3047" max="3293" width="9.1796875" style="1"/>
    <col min="3294" max="3294" width="51.1796875" style="1" customWidth="1"/>
    <col min="3295" max="3302" width="9.81640625" style="1" customWidth="1"/>
    <col min="3303" max="3549" width="9.1796875" style="1"/>
    <col min="3550" max="3550" width="51.1796875" style="1" customWidth="1"/>
    <col min="3551" max="3558" width="9.81640625" style="1" customWidth="1"/>
    <col min="3559" max="3805" width="9.1796875" style="1"/>
    <col min="3806" max="3806" width="51.1796875" style="1" customWidth="1"/>
    <col min="3807" max="3814" width="9.81640625" style="1" customWidth="1"/>
    <col min="3815" max="4061" width="9.1796875" style="1"/>
    <col min="4062" max="4062" width="51.1796875" style="1" customWidth="1"/>
    <col min="4063" max="4070" width="9.81640625" style="1" customWidth="1"/>
    <col min="4071" max="4317" width="9.1796875" style="1"/>
    <col min="4318" max="4318" width="51.1796875" style="1" customWidth="1"/>
    <col min="4319" max="4326" width="9.81640625" style="1" customWidth="1"/>
    <col min="4327" max="4573" width="9.1796875" style="1"/>
    <col min="4574" max="4574" width="51.1796875" style="1" customWidth="1"/>
    <col min="4575" max="4582" width="9.81640625" style="1" customWidth="1"/>
    <col min="4583" max="4829" width="9.1796875" style="1"/>
    <col min="4830" max="4830" width="51.1796875" style="1" customWidth="1"/>
    <col min="4831" max="4838" width="9.81640625" style="1" customWidth="1"/>
    <col min="4839" max="5085" width="9.1796875" style="1"/>
    <col min="5086" max="5086" width="51.1796875" style="1" customWidth="1"/>
    <col min="5087" max="5094" width="9.81640625" style="1" customWidth="1"/>
    <col min="5095" max="5341" width="9.1796875" style="1"/>
    <col min="5342" max="5342" width="51.1796875" style="1" customWidth="1"/>
    <col min="5343" max="5350" width="9.81640625" style="1" customWidth="1"/>
    <col min="5351" max="5597" width="9.1796875" style="1"/>
    <col min="5598" max="5598" width="51.1796875" style="1" customWidth="1"/>
    <col min="5599" max="5606" width="9.81640625" style="1" customWidth="1"/>
    <col min="5607" max="5853" width="9.1796875" style="1"/>
    <col min="5854" max="5854" width="51.1796875" style="1" customWidth="1"/>
    <col min="5855" max="5862" width="9.81640625" style="1" customWidth="1"/>
    <col min="5863" max="6109" width="9.1796875" style="1"/>
    <col min="6110" max="6110" width="51.1796875" style="1" customWidth="1"/>
    <col min="6111" max="6118" width="9.81640625" style="1" customWidth="1"/>
    <col min="6119" max="6365" width="9.1796875" style="1"/>
    <col min="6366" max="6366" width="51.1796875" style="1" customWidth="1"/>
    <col min="6367" max="6374" width="9.81640625" style="1" customWidth="1"/>
    <col min="6375" max="6621" width="9.1796875" style="1"/>
    <col min="6622" max="6622" width="51.1796875" style="1" customWidth="1"/>
    <col min="6623" max="6630" width="9.81640625" style="1" customWidth="1"/>
    <col min="6631" max="6877" width="9.1796875" style="1"/>
    <col min="6878" max="6878" width="51.1796875" style="1" customWidth="1"/>
    <col min="6879" max="6886" width="9.81640625" style="1" customWidth="1"/>
    <col min="6887" max="7133" width="9.1796875" style="1"/>
    <col min="7134" max="7134" width="51.1796875" style="1" customWidth="1"/>
    <col min="7135" max="7142" width="9.81640625" style="1" customWidth="1"/>
    <col min="7143" max="7389" width="9.1796875" style="1"/>
    <col min="7390" max="7390" width="51.1796875" style="1" customWidth="1"/>
    <col min="7391" max="7398" width="9.81640625" style="1" customWidth="1"/>
    <col min="7399" max="7645" width="9.1796875" style="1"/>
    <col min="7646" max="7646" width="51.1796875" style="1" customWidth="1"/>
    <col min="7647" max="7654" width="9.81640625" style="1" customWidth="1"/>
    <col min="7655" max="7901" width="9.1796875" style="1"/>
    <col min="7902" max="7902" width="51.1796875" style="1" customWidth="1"/>
    <col min="7903" max="7910" width="9.81640625" style="1" customWidth="1"/>
    <col min="7911" max="8157" width="9.1796875" style="1"/>
    <col min="8158" max="8158" width="51.1796875" style="1" customWidth="1"/>
    <col min="8159" max="8166" width="9.81640625" style="1" customWidth="1"/>
    <col min="8167" max="8413" width="9.1796875" style="1"/>
    <col min="8414" max="8414" width="51.1796875" style="1" customWidth="1"/>
    <col min="8415" max="8422" width="9.81640625" style="1" customWidth="1"/>
    <col min="8423" max="8669" width="9.1796875" style="1"/>
    <col min="8670" max="8670" width="51.1796875" style="1" customWidth="1"/>
    <col min="8671" max="8678" width="9.81640625" style="1" customWidth="1"/>
    <col min="8679" max="8925" width="9.1796875" style="1"/>
    <col min="8926" max="8926" width="51.1796875" style="1" customWidth="1"/>
    <col min="8927" max="8934" width="9.81640625" style="1" customWidth="1"/>
    <col min="8935" max="9181" width="9.1796875" style="1"/>
    <col min="9182" max="9182" width="51.1796875" style="1" customWidth="1"/>
    <col min="9183" max="9190" width="9.81640625" style="1" customWidth="1"/>
    <col min="9191" max="9437" width="9.1796875" style="1"/>
    <col min="9438" max="9438" width="51.1796875" style="1" customWidth="1"/>
    <col min="9439" max="9446" width="9.81640625" style="1" customWidth="1"/>
    <col min="9447" max="9693" width="9.1796875" style="1"/>
    <col min="9694" max="9694" width="51.1796875" style="1" customWidth="1"/>
    <col min="9695" max="9702" width="9.81640625" style="1" customWidth="1"/>
    <col min="9703" max="9949" width="9.1796875" style="1"/>
    <col min="9950" max="9950" width="51.1796875" style="1" customWidth="1"/>
    <col min="9951" max="9958" width="9.81640625" style="1" customWidth="1"/>
    <col min="9959" max="10205" width="9.1796875" style="1"/>
    <col min="10206" max="10206" width="51.1796875" style="1" customWidth="1"/>
    <col min="10207" max="10214" width="9.81640625" style="1" customWidth="1"/>
    <col min="10215" max="10461" width="9.1796875" style="1"/>
    <col min="10462" max="10462" width="51.1796875" style="1" customWidth="1"/>
    <col min="10463" max="10470" width="9.81640625" style="1" customWidth="1"/>
    <col min="10471" max="10717" width="9.1796875" style="1"/>
    <col min="10718" max="10718" width="51.1796875" style="1" customWidth="1"/>
    <col min="10719" max="10726" width="9.81640625" style="1" customWidth="1"/>
    <col min="10727" max="10973" width="9.1796875" style="1"/>
    <col min="10974" max="10974" width="51.1796875" style="1" customWidth="1"/>
    <col min="10975" max="10982" width="9.81640625" style="1" customWidth="1"/>
    <col min="10983" max="11229" width="9.1796875" style="1"/>
    <col min="11230" max="11230" width="51.1796875" style="1" customWidth="1"/>
    <col min="11231" max="11238" width="9.81640625" style="1" customWidth="1"/>
    <col min="11239" max="11485" width="9.1796875" style="1"/>
    <col min="11486" max="11486" width="51.1796875" style="1" customWidth="1"/>
    <col min="11487" max="11494" width="9.81640625" style="1" customWidth="1"/>
    <col min="11495" max="11741" width="9.1796875" style="1"/>
    <col min="11742" max="11742" width="51.1796875" style="1" customWidth="1"/>
    <col min="11743" max="11750" width="9.81640625" style="1" customWidth="1"/>
    <col min="11751" max="11997" width="9.1796875" style="1"/>
    <col min="11998" max="11998" width="51.1796875" style="1" customWidth="1"/>
    <col min="11999" max="12006" width="9.81640625" style="1" customWidth="1"/>
    <col min="12007" max="12253" width="9.1796875" style="1"/>
    <col min="12254" max="12254" width="51.1796875" style="1" customWidth="1"/>
    <col min="12255" max="12262" width="9.81640625" style="1" customWidth="1"/>
    <col min="12263" max="12509" width="9.1796875" style="1"/>
    <col min="12510" max="12510" width="51.1796875" style="1" customWidth="1"/>
    <col min="12511" max="12518" width="9.81640625" style="1" customWidth="1"/>
    <col min="12519" max="12765" width="9.1796875" style="1"/>
    <col min="12766" max="12766" width="51.1796875" style="1" customWidth="1"/>
    <col min="12767" max="12774" width="9.81640625" style="1" customWidth="1"/>
    <col min="12775" max="13021" width="9.1796875" style="1"/>
    <col min="13022" max="13022" width="51.1796875" style="1" customWidth="1"/>
    <col min="13023" max="13030" width="9.81640625" style="1" customWidth="1"/>
    <col min="13031" max="13277" width="9.1796875" style="1"/>
    <col min="13278" max="13278" width="51.1796875" style="1" customWidth="1"/>
    <col min="13279" max="13286" width="9.81640625" style="1" customWidth="1"/>
    <col min="13287" max="13533" width="9.1796875" style="1"/>
    <col min="13534" max="13534" width="51.1796875" style="1" customWidth="1"/>
    <col min="13535" max="13542" width="9.81640625" style="1" customWidth="1"/>
    <col min="13543" max="13789" width="9.1796875" style="1"/>
    <col min="13790" max="13790" width="51.1796875" style="1" customWidth="1"/>
    <col min="13791" max="13798" width="9.81640625" style="1" customWidth="1"/>
    <col min="13799" max="14045" width="9.1796875" style="1"/>
    <col min="14046" max="14046" width="51.1796875" style="1" customWidth="1"/>
    <col min="14047" max="14054" width="9.81640625" style="1" customWidth="1"/>
    <col min="14055" max="14301" width="9.1796875" style="1"/>
    <col min="14302" max="14302" width="51.1796875" style="1" customWidth="1"/>
    <col min="14303" max="14310" width="9.81640625" style="1" customWidth="1"/>
    <col min="14311" max="14557" width="9.1796875" style="1"/>
    <col min="14558" max="14558" width="51.1796875" style="1" customWidth="1"/>
    <col min="14559" max="14566" width="9.81640625" style="1" customWidth="1"/>
    <col min="14567" max="14813" width="9.1796875" style="1"/>
    <col min="14814" max="14814" width="51.1796875" style="1" customWidth="1"/>
    <col min="14815" max="14822" width="9.81640625" style="1" customWidth="1"/>
    <col min="14823" max="15069" width="9.1796875" style="1"/>
    <col min="15070" max="15070" width="51.1796875" style="1" customWidth="1"/>
    <col min="15071" max="15078" width="9.81640625" style="1" customWidth="1"/>
    <col min="15079" max="15325" width="9.1796875" style="1"/>
    <col min="15326" max="15326" width="51.1796875" style="1" customWidth="1"/>
    <col min="15327" max="15334" width="9.81640625" style="1" customWidth="1"/>
    <col min="15335" max="15581" width="9.1796875" style="1"/>
    <col min="15582" max="15582" width="51.1796875" style="1" customWidth="1"/>
    <col min="15583" max="15590" width="9.81640625" style="1" customWidth="1"/>
    <col min="15591" max="15837" width="9.1796875" style="1"/>
    <col min="15838" max="15838" width="51.1796875" style="1" customWidth="1"/>
    <col min="15839" max="15846" width="9.81640625" style="1" customWidth="1"/>
    <col min="15847" max="16384" width="9.1796875" style="1"/>
  </cols>
  <sheetData>
    <row r="1" spans="2:9" ht="14" x14ac:dyDescent="0.3">
      <c r="H1" s="36" t="s">
        <v>161</v>
      </c>
    </row>
    <row r="2" spans="2:9" ht="45.75" customHeight="1" x14ac:dyDescent="0.3">
      <c r="B2" s="181" t="s">
        <v>164</v>
      </c>
      <c r="C2" s="181"/>
      <c r="D2" s="181"/>
      <c r="E2" s="181"/>
      <c r="F2" s="181"/>
      <c r="G2" s="181"/>
      <c r="H2" s="181"/>
    </row>
    <row r="3" spans="2:9" x14ac:dyDescent="0.3">
      <c r="B3" s="182">
        <v>2021</v>
      </c>
      <c r="C3" s="182"/>
      <c r="D3" s="182"/>
      <c r="E3" s="182"/>
      <c r="F3" s="182"/>
      <c r="G3" s="182"/>
      <c r="H3" s="182"/>
    </row>
    <row r="4" spans="2:9" ht="14.25" customHeight="1" x14ac:dyDescent="0.3">
      <c r="B4" s="102" t="s">
        <v>115</v>
      </c>
      <c r="C4" s="11"/>
      <c r="D4" s="11"/>
      <c r="E4" s="11"/>
      <c r="F4" s="11"/>
      <c r="G4" s="11"/>
      <c r="H4" s="10"/>
    </row>
    <row r="5" spans="2:9" ht="14.25" customHeight="1" x14ac:dyDescent="0.3">
      <c r="B5" s="37" t="s">
        <v>76</v>
      </c>
      <c r="C5" s="184" t="s">
        <v>0</v>
      </c>
      <c r="D5" s="183" t="s">
        <v>54</v>
      </c>
      <c r="E5" s="183" t="s">
        <v>44</v>
      </c>
      <c r="F5" s="183" t="s">
        <v>45</v>
      </c>
      <c r="G5" s="183" t="s">
        <v>55</v>
      </c>
      <c r="H5" s="183" t="s">
        <v>56</v>
      </c>
    </row>
    <row r="6" spans="2:9" ht="14.25" customHeight="1" x14ac:dyDescent="0.3">
      <c r="B6" s="103" t="s">
        <v>46</v>
      </c>
      <c r="C6" s="184"/>
      <c r="D6" s="183"/>
      <c r="E6" s="183"/>
      <c r="F6" s="183"/>
      <c r="G6" s="183"/>
      <c r="H6" s="183"/>
    </row>
    <row r="7" spans="2:9" ht="14" customHeight="1" x14ac:dyDescent="0.3">
      <c r="B7" s="105" t="s">
        <v>0</v>
      </c>
      <c r="C7" s="55">
        <v>39463</v>
      </c>
      <c r="D7" s="55">
        <v>20672</v>
      </c>
      <c r="E7" s="55">
        <v>12941</v>
      </c>
      <c r="F7" s="55">
        <v>4890</v>
      </c>
      <c r="G7" s="55">
        <v>529</v>
      </c>
      <c r="H7" s="55">
        <v>431</v>
      </c>
    </row>
    <row r="8" spans="2:9" ht="14" customHeight="1" x14ac:dyDescent="0.3">
      <c r="B8" s="102" t="s">
        <v>53</v>
      </c>
      <c r="C8" s="58">
        <v>1177</v>
      </c>
      <c r="D8" s="14">
        <v>815</v>
      </c>
      <c r="E8" s="14">
        <v>281</v>
      </c>
      <c r="F8" s="14">
        <v>72</v>
      </c>
      <c r="G8" s="14">
        <v>6</v>
      </c>
      <c r="H8" s="14">
        <v>3</v>
      </c>
    </row>
    <row r="9" spans="2:9" ht="14" customHeight="1" x14ac:dyDescent="0.3">
      <c r="B9" s="102" t="s">
        <v>47</v>
      </c>
      <c r="C9" s="58">
        <v>152</v>
      </c>
      <c r="D9" s="14">
        <v>55</v>
      </c>
      <c r="E9" s="14">
        <v>75</v>
      </c>
      <c r="F9" s="14">
        <v>19</v>
      </c>
      <c r="G9" s="14">
        <v>2</v>
      </c>
      <c r="H9" s="14">
        <v>1</v>
      </c>
    </row>
    <row r="10" spans="2:9" ht="14" customHeight="1" x14ac:dyDescent="0.3">
      <c r="B10" s="102" t="s">
        <v>48</v>
      </c>
      <c r="C10" s="58">
        <f>+SUM(C11:C34)</f>
        <v>6141</v>
      </c>
      <c r="D10" s="14">
        <f t="shared" ref="D10:H10" si="0">+SUM(D11:D34)</f>
        <v>1745</v>
      </c>
      <c r="E10" s="14">
        <f t="shared" si="0"/>
        <v>2591</v>
      </c>
      <c r="F10" s="14">
        <f t="shared" si="0"/>
        <v>1519</v>
      </c>
      <c r="G10" s="14">
        <f t="shared" si="0"/>
        <v>179</v>
      </c>
      <c r="H10" s="14">
        <f t="shared" si="0"/>
        <v>107</v>
      </c>
    </row>
    <row r="11" spans="2:9" s="98" customFormat="1" ht="14" hidden="1" customHeight="1" outlineLevel="1" x14ac:dyDescent="0.35">
      <c r="B11" s="99" t="s">
        <v>290</v>
      </c>
      <c r="C11" s="109">
        <v>817</v>
      </c>
      <c r="D11" s="110">
        <v>260</v>
      </c>
      <c r="E11" s="110">
        <v>321</v>
      </c>
      <c r="F11" s="110">
        <v>200</v>
      </c>
      <c r="G11" s="110">
        <v>27</v>
      </c>
      <c r="H11" s="110">
        <v>9</v>
      </c>
      <c r="I11" s="14"/>
    </row>
    <row r="12" spans="2:9" s="98" customFormat="1" ht="14" hidden="1" customHeight="1" outlineLevel="1" x14ac:dyDescent="0.35">
      <c r="B12" s="99" t="s">
        <v>291</v>
      </c>
      <c r="C12" s="109">
        <v>169</v>
      </c>
      <c r="D12" s="110">
        <v>46</v>
      </c>
      <c r="E12" s="110">
        <v>81</v>
      </c>
      <c r="F12" s="110">
        <v>35</v>
      </c>
      <c r="G12" s="110">
        <v>2</v>
      </c>
      <c r="H12" s="110">
        <v>5</v>
      </c>
      <c r="I12" s="14"/>
    </row>
    <row r="13" spans="2:9" s="98" customFormat="1" ht="14" hidden="1" customHeight="1" outlineLevel="1" x14ac:dyDescent="0.35">
      <c r="B13" s="99" t="s">
        <v>292</v>
      </c>
      <c r="C13" s="109">
        <v>1</v>
      </c>
      <c r="D13" s="161" t="s">
        <v>100</v>
      </c>
      <c r="E13" s="161" t="s">
        <v>100</v>
      </c>
      <c r="F13" s="161" t="s">
        <v>100</v>
      </c>
      <c r="G13" s="110">
        <v>1</v>
      </c>
      <c r="H13" s="161" t="s">
        <v>100</v>
      </c>
      <c r="I13" s="14"/>
    </row>
    <row r="14" spans="2:9" s="98" customFormat="1" ht="14" hidden="1" customHeight="1" outlineLevel="1" x14ac:dyDescent="0.35">
      <c r="B14" s="99" t="s">
        <v>293</v>
      </c>
      <c r="C14" s="109">
        <v>285</v>
      </c>
      <c r="D14" s="110">
        <v>53</v>
      </c>
      <c r="E14" s="110">
        <v>103</v>
      </c>
      <c r="F14" s="110">
        <v>110</v>
      </c>
      <c r="G14" s="110">
        <v>10</v>
      </c>
      <c r="H14" s="110">
        <v>9</v>
      </c>
      <c r="I14" s="14"/>
    </row>
    <row r="15" spans="2:9" s="98" customFormat="1" ht="14" hidden="1" customHeight="1" outlineLevel="1" x14ac:dyDescent="0.35">
      <c r="B15" s="99" t="s">
        <v>294</v>
      </c>
      <c r="C15" s="109">
        <v>414</v>
      </c>
      <c r="D15" s="110">
        <v>94</v>
      </c>
      <c r="E15" s="110">
        <v>163</v>
      </c>
      <c r="F15" s="110">
        <v>146</v>
      </c>
      <c r="G15" s="110">
        <v>8</v>
      </c>
      <c r="H15" s="110">
        <v>3</v>
      </c>
      <c r="I15" s="14"/>
    </row>
    <row r="16" spans="2:9" s="98" customFormat="1" ht="14" hidden="1" customHeight="1" outlineLevel="1" x14ac:dyDescent="0.35">
      <c r="B16" s="99" t="s">
        <v>295</v>
      </c>
      <c r="C16" s="109">
        <v>227</v>
      </c>
      <c r="D16" s="110">
        <v>36</v>
      </c>
      <c r="E16" s="110">
        <v>88</v>
      </c>
      <c r="F16" s="110">
        <v>90</v>
      </c>
      <c r="G16" s="110">
        <v>9</v>
      </c>
      <c r="H16" s="110">
        <v>4</v>
      </c>
      <c r="I16" s="14"/>
    </row>
    <row r="17" spans="2:9" s="98" customFormat="1" ht="14" hidden="1" customHeight="1" outlineLevel="1" x14ac:dyDescent="0.35">
      <c r="B17" s="99" t="s">
        <v>296</v>
      </c>
      <c r="C17" s="109">
        <v>335</v>
      </c>
      <c r="D17" s="110">
        <v>140</v>
      </c>
      <c r="E17" s="110">
        <v>139</v>
      </c>
      <c r="F17" s="110">
        <v>49</v>
      </c>
      <c r="G17" s="110">
        <v>5</v>
      </c>
      <c r="H17" s="110">
        <v>2</v>
      </c>
      <c r="I17" s="14"/>
    </row>
    <row r="18" spans="2:9" s="98" customFormat="1" ht="14" hidden="1" customHeight="1" outlineLevel="1" x14ac:dyDescent="0.35">
      <c r="B18" s="99" t="s">
        <v>297</v>
      </c>
      <c r="C18" s="109">
        <v>112</v>
      </c>
      <c r="D18" s="110">
        <v>17</v>
      </c>
      <c r="E18" s="110">
        <v>42</v>
      </c>
      <c r="F18" s="110">
        <v>42</v>
      </c>
      <c r="G18" s="110">
        <v>8</v>
      </c>
      <c r="H18" s="110">
        <v>3</v>
      </c>
      <c r="I18" s="14"/>
    </row>
    <row r="19" spans="2:9" s="98" customFormat="1" ht="14" hidden="1" customHeight="1" outlineLevel="1" x14ac:dyDescent="0.35">
      <c r="B19" s="99" t="s">
        <v>298</v>
      </c>
      <c r="C19" s="109">
        <v>170</v>
      </c>
      <c r="D19" s="110">
        <v>64</v>
      </c>
      <c r="E19" s="110">
        <v>81</v>
      </c>
      <c r="F19" s="110">
        <v>23</v>
      </c>
      <c r="G19" s="110">
        <v>1</v>
      </c>
      <c r="H19" s="110">
        <v>1</v>
      </c>
      <c r="I19" s="14"/>
    </row>
    <row r="20" spans="2:9" s="98" customFormat="1" ht="14" hidden="1" customHeight="1" outlineLevel="1" x14ac:dyDescent="0.35">
      <c r="B20" s="99" t="s">
        <v>299</v>
      </c>
      <c r="C20" s="109">
        <v>3</v>
      </c>
      <c r="D20" s="161" t="s">
        <v>100</v>
      </c>
      <c r="E20" s="110">
        <v>2</v>
      </c>
      <c r="F20" s="161" t="s">
        <v>100</v>
      </c>
      <c r="G20" s="161" t="s">
        <v>100</v>
      </c>
      <c r="H20" s="110">
        <v>1</v>
      </c>
      <c r="I20" s="14"/>
    </row>
    <row r="21" spans="2:9" s="98" customFormat="1" ht="14" hidden="1" customHeight="1" outlineLevel="1" x14ac:dyDescent="0.35">
      <c r="B21" s="99" t="s">
        <v>300</v>
      </c>
      <c r="C21" s="109">
        <v>196</v>
      </c>
      <c r="D21" s="110">
        <v>49</v>
      </c>
      <c r="E21" s="110">
        <v>95</v>
      </c>
      <c r="F21" s="110">
        <v>44</v>
      </c>
      <c r="G21" s="110">
        <v>5</v>
      </c>
      <c r="H21" s="110">
        <v>3</v>
      </c>
      <c r="I21" s="14"/>
    </row>
    <row r="22" spans="2:9" s="98" customFormat="1" ht="14" hidden="1" customHeight="1" outlineLevel="1" x14ac:dyDescent="0.35">
      <c r="B22" s="99" t="s">
        <v>301</v>
      </c>
      <c r="C22" s="109">
        <v>61</v>
      </c>
      <c r="D22" s="110">
        <v>11</v>
      </c>
      <c r="E22" s="110">
        <v>21</v>
      </c>
      <c r="F22" s="110">
        <v>18</v>
      </c>
      <c r="G22" s="110">
        <v>7</v>
      </c>
      <c r="H22" s="110">
        <v>4</v>
      </c>
      <c r="I22" s="14"/>
    </row>
    <row r="23" spans="2:9" s="98" customFormat="1" ht="14" hidden="1" customHeight="1" outlineLevel="1" x14ac:dyDescent="0.35">
      <c r="B23" s="99" t="s">
        <v>302</v>
      </c>
      <c r="C23" s="109">
        <v>293</v>
      </c>
      <c r="D23" s="110">
        <v>48</v>
      </c>
      <c r="E23" s="110">
        <v>128</v>
      </c>
      <c r="F23" s="110">
        <v>97</v>
      </c>
      <c r="G23" s="110">
        <v>15</v>
      </c>
      <c r="H23" s="110">
        <v>5</v>
      </c>
      <c r="I23" s="14"/>
    </row>
    <row r="24" spans="2:9" s="98" customFormat="1" ht="14" hidden="1" customHeight="1" outlineLevel="1" x14ac:dyDescent="0.35">
      <c r="B24" s="99" t="s">
        <v>303</v>
      </c>
      <c r="C24" s="109">
        <v>416</v>
      </c>
      <c r="D24" s="110">
        <v>110</v>
      </c>
      <c r="E24" s="110">
        <v>183</v>
      </c>
      <c r="F24" s="110">
        <v>99</v>
      </c>
      <c r="G24" s="110">
        <v>18</v>
      </c>
      <c r="H24" s="110">
        <v>6</v>
      </c>
      <c r="I24" s="14"/>
    </row>
    <row r="25" spans="2:9" s="98" customFormat="1" ht="14" hidden="1" customHeight="1" outlineLevel="1" x14ac:dyDescent="0.35">
      <c r="B25" s="99" t="s">
        <v>304</v>
      </c>
      <c r="C25" s="109">
        <v>83</v>
      </c>
      <c r="D25" s="110">
        <v>14</v>
      </c>
      <c r="E25" s="110">
        <v>32</v>
      </c>
      <c r="F25" s="110">
        <v>30</v>
      </c>
      <c r="G25" s="110">
        <v>6</v>
      </c>
      <c r="H25" s="110">
        <v>1</v>
      </c>
      <c r="I25" s="14"/>
    </row>
    <row r="26" spans="2:9" s="98" customFormat="1" ht="14" hidden="1" customHeight="1" outlineLevel="1" x14ac:dyDescent="0.35">
      <c r="B26" s="99" t="s">
        <v>305</v>
      </c>
      <c r="C26" s="109">
        <v>1170</v>
      </c>
      <c r="D26" s="110">
        <v>381</v>
      </c>
      <c r="E26" s="110">
        <v>544</v>
      </c>
      <c r="F26" s="110">
        <v>226</v>
      </c>
      <c r="G26" s="110">
        <v>14</v>
      </c>
      <c r="H26" s="110">
        <v>5</v>
      </c>
      <c r="I26" s="14"/>
    </row>
    <row r="27" spans="2:9" s="98" customFormat="1" ht="14" hidden="1" customHeight="1" outlineLevel="1" x14ac:dyDescent="0.35">
      <c r="B27" s="99" t="s">
        <v>306</v>
      </c>
      <c r="C27" s="109">
        <v>70</v>
      </c>
      <c r="D27" s="110">
        <v>14</v>
      </c>
      <c r="E27" s="110">
        <v>31</v>
      </c>
      <c r="F27" s="110">
        <v>17</v>
      </c>
      <c r="G27" s="110">
        <v>2</v>
      </c>
      <c r="H27" s="110">
        <v>6</v>
      </c>
      <c r="I27" s="14"/>
    </row>
    <row r="28" spans="2:9" s="98" customFormat="1" ht="14" hidden="1" customHeight="1" outlineLevel="1" x14ac:dyDescent="0.35">
      <c r="B28" s="99" t="s">
        <v>307</v>
      </c>
      <c r="C28" s="109">
        <v>118</v>
      </c>
      <c r="D28" s="110">
        <v>18</v>
      </c>
      <c r="E28" s="110">
        <v>58</v>
      </c>
      <c r="F28" s="110">
        <v>29</v>
      </c>
      <c r="G28" s="110">
        <v>7</v>
      </c>
      <c r="H28" s="110">
        <v>6</v>
      </c>
      <c r="I28" s="14"/>
    </row>
    <row r="29" spans="2:9" s="98" customFormat="1" ht="14" hidden="1" customHeight="1" outlineLevel="1" x14ac:dyDescent="0.35">
      <c r="B29" s="99" t="s">
        <v>308</v>
      </c>
      <c r="C29" s="109">
        <v>300</v>
      </c>
      <c r="D29" s="110">
        <v>68</v>
      </c>
      <c r="E29" s="110">
        <v>142</v>
      </c>
      <c r="F29" s="110">
        <v>81</v>
      </c>
      <c r="G29" s="110">
        <v>3</v>
      </c>
      <c r="H29" s="110">
        <v>6</v>
      </c>
      <c r="I29" s="14"/>
    </row>
    <row r="30" spans="2:9" s="98" customFormat="1" ht="14" hidden="1" customHeight="1" outlineLevel="1" x14ac:dyDescent="0.35">
      <c r="B30" s="99" t="s">
        <v>309</v>
      </c>
      <c r="C30" s="109">
        <v>150</v>
      </c>
      <c r="D30" s="110">
        <v>22</v>
      </c>
      <c r="E30" s="110">
        <v>39</v>
      </c>
      <c r="F30" s="110">
        <v>52</v>
      </c>
      <c r="G30" s="110">
        <v>17</v>
      </c>
      <c r="H30" s="110">
        <v>20</v>
      </c>
      <c r="I30" s="14"/>
    </row>
    <row r="31" spans="2:9" s="98" customFormat="1" ht="14" hidden="1" customHeight="1" outlineLevel="1" x14ac:dyDescent="0.35">
      <c r="B31" s="99" t="s">
        <v>310</v>
      </c>
      <c r="C31" s="109">
        <v>50</v>
      </c>
      <c r="D31" s="110">
        <v>8</v>
      </c>
      <c r="E31" s="110">
        <v>17</v>
      </c>
      <c r="F31" s="110">
        <v>20</v>
      </c>
      <c r="G31" s="110">
        <v>3</v>
      </c>
      <c r="H31" s="110">
        <v>2</v>
      </c>
      <c r="I31" s="14"/>
    </row>
    <row r="32" spans="2:9" s="98" customFormat="1" ht="14" hidden="1" customHeight="1" outlineLevel="1" x14ac:dyDescent="0.35">
      <c r="B32" s="99" t="s">
        <v>311</v>
      </c>
      <c r="C32" s="109">
        <v>269</v>
      </c>
      <c r="D32" s="110">
        <v>95</v>
      </c>
      <c r="E32" s="110">
        <v>118</v>
      </c>
      <c r="F32" s="110">
        <v>50</v>
      </c>
      <c r="G32" s="110">
        <v>3</v>
      </c>
      <c r="H32" s="110">
        <v>3</v>
      </c>
      <c r="I32" s="14"/>
    </row>
    <row r="33" spans="2:9" s="98" customFormat="1" ht="14" hidden="1" customHeight="1" outlineLevel="1" x14ac:dyDescent="0.35">
      <c r="B33" s="99" t="s">
        <v>312</v>
      </c>
      <c r="C33" s="109">
        <v>147</v>
      </c>
      <c r="D33" s="110">
        <v>56</v>
      </c>
      <c r="E33" s="110">
        <v>62</v>
      </c>
      <c r="F33" s="110">
        <v>24</v>
      </c>
      <c r="G33" s="110">
        <v>4</v>
      </c>
      <c r="H33" s="110">
        <v>1</v>
      </c>
      <c r="I33" s="14"/>
    </row>
    <row r="34" spans="2:9" s="98" customFormat="1" ht="14" hidden="1" customHeight="1" outlineLevel="1" x14ac:dyDescent="0.35">
      <c r="B34" s="99" t="s">
        <v>313</v>
      </c>
      <c r="C34" s="109">
        <v>285</v>
      </c>
      <c r="D34" s="110">
        <v>141</v>
      </c>
      <c r="E34" s="110">
        <v>101</v>
      </c>
      <c r="F34" s="110">
        <v>37</v>
      </c>
      <c r="G34" s="110">
        <v>4</v>
      </c>
      <c r="H34" s="110">
        <v>2</v>
      </c>
      <c r="I34" s="14"/>
    </row>
    <row r="35" spans="2:9" ht="14" customHeight="1" collapsed="1" x14ac:dyDescent="0.3">
      <c r="B35" s="100" t="s">
        <v>57</v>
      </c>
      <c r="C35" s="61">
        <v>91</v>
      </c>
      <c r="D35" s="78">
        <v>47</v>
      </c>
      <c r="E35" s="78">
        <v>30</v>
      </c>
      <c r="F35" s="78">
        <v>11</v>
      </c>
      <c r="G35" s="164" t="s">
        <v>100</v>
      </c>
      <c r="H35" s="78">
        <v>3</v>
      </c>
    </row>
    <row r="36" spans="2:9" ht="14" customHeight="1" x14ac:dyDescent="0.3">
      <c r="B36" s="100" t="s">
        <v>58</v>
      </c>
      <c r="C36" s="61">
        <v>272</v>
      </c>
      <c r="D36" s="78">
        <v>65</v>
      </c>
      <c r="E36" s="78">
        <v>103</v>
      </c>
      <c r="F36" s="78">
        <v>80</v>
      </c>
      <c r="G36" s="78">
        <v>17</v>
      </c>
      <c r="H36" s="78">
        <v>7</v>
      </c>
    </row>
    <row r="37" spans="2:9" ht="14" customHeight="1" x14ac:dyDescent="0.3">
      <c r="B37" s="102" t="s">
        <v>49</v>
      </c>
      <c r="C37" s="61">
        <v>3598</v>
      </c>
      <c r="D37" s="78">
        <v>1939</v>
      </c>
      <c r="E37" s="78">
        <v>1296</v>
      </c>
      <c r="F37" s="78">
        <v>323</v>
      </c>
      <c r="G37" s="78">
        <v>27</v>
      </c>
      <c r="H37" s="78">
        <v>13</v>
      </c>
    </row>
    <row r="38" spans="2:9" ht="14" customHeight="1" x14ac:dyDescent="0.3">
      <c r="B38" s="100" t="s">
        <v>50</v>
      </c>
      <c r="C38" s="60">
        <f>+C39+C40+C41</f>
        <v>9356</v>
      </c>
      <c r="D38" s="77">
        <f t="shared" ref="D38:H38" si="1">+D39+D40+D41</f>
        <v>5588</v>
      </c>
      <c r="E38" s="77">
        <f t="shared" si="1"/>
        <v>2967</v>
      </c>
      <c r="F38" s="77">
        <f t="shared" si="1"/>
        <v>696</v>
      </c>
      <c r="G38" s="77">
        <f t="shared" si="1"/>
        <v>51</v>
      </c>
      <c r="H38" s="77">
        <f t="shared" si="1"/>
        <v>54</v>
      </c>
    </row>
    <row r="39" spans="2:9" ht="14" hidden="1" customHeight="1" outlineLevel="1" x14ac:dyDescent="0.3">
      <c r="B39" s="99" t="s">
        <v>314</v>
      </c>
      <c r="C39" s="111">
        <v>1556</v>
      </c>
      <c r="D39" s="110">
        <v>1002</v>
      </c>
      <c r="E39" s="110">
        <v>417</v>
      </c>
      <c r="F39" s="110">
        <v>121</v>
      </c>
      <c r="G39" s="110">
        <v>10</v>
      </c>
      <c r="H39" s="110">
        <v>6</v>
      </c>
    </row>
    <row r="40" spans="2:9" ht="14" hidden="1" customHeight="1" outlineLevel="1" x14ac:dyDescent="0.3">
      <c r="B40" s="99" t="s">
        <v>315</v>
      </c>
      <c r="C40" s="111">
        <v>3317</v>
      </c>
      <c r="D40" s="110">
        <v>1609</v>
      </c>
      <c r="E40" s="110">
        <v>1353</v>
      </c>
      <c r="F40" s="110">
        <v>321</v>
      </c>
      <c r="G40" s="110">
        <v>23</v>
      </c>
      <c r="H40" s="110">
        <v>11</v>
      </c>
    </row>
    <row r="41" spans="2:9" ht="14" hidden="1" customHeight="1" outlineLevel="1" x14ac:dyDescent="0.3">
      <c r="B41" s="99" t="s">
        <v>316</v>
      </c>
      <c r="C41" s="111">
        <v>4483</v>
      </c>
      <c r="D41" s="110">
        <v>2977</v>
      </c>
      <c r="E41" s="110">
        <v>1197</v>
      </c>
      <c r="F41" s="110">
        <v>254</v>
      </c>
      <c r="G41" s="110">
        <v>18</v>
      </c>
      <c r="H41" s="110">
        <v>37</v>
      </c>
    </row>
    <row r="42" spans="2:9" ht="14" customHeight="1" collapsed="1" x14ac:dyDescent="0.3">
      <c r="B42" s="102" t="s">
        <v>51</v>
      </c>
      <c r="C42" s="58">
        <v>1467</v>
      </c>
      <c r="D42" s="14">
        <v>599</v>
      </c>
      <c r="E42" s="14">
        <v>573</v>
      </c>
      <c r="F42" s="14">
        <v>232</v>
      </c>
      <c r="G42" s="14">
        <v>28</v>
      </c>
      <c r="H42" s="14">
        <v>35</v>
      </c>
    </row>
    <row r="43" spans="2:9" ht="14" customHeight="1" x14ac:dyDescent="0.3">
      <c r="B43" s="102" t="s">
        <v>52</v>
      </c>
      <c r="C43" s="58">
        <v>2957</v>
      </c>
      <c r="D43" s="14">
        <v>1781</v>
      </c>
      <c r="E43" s="14">
        <v>866</v>
      </c>
      <c r="F43" s="14">
        <v>267</v>
      </c>
      <c r="G43" s="14">
        <v>24</v>
      </c>
      <c r="H43" s="14">
        <v>19</v>
      </c>
    </row>
    <row r="44" spans="2:9" ht="14" customHeight="1" x14ac:dyDescent="0.3">
      <c r="B44" s="102" t="s">
        <v>61</v>
      </c>
      <c r="C44" s="58">
        <v>1122</v>
      </c>
      <c r="D44" s="14">
        <v>522</v>
      </c>
      <c r="E44" s="14">
        <v>362</v>
      </c>
      <c r="F44" s="14">
        <v>180</v>
      </c>
      <c r="G44" s="14">
        <v>30</v>
      </c>
      <c r="H44" s="14">
        <v>28</v>
      </c>
    </row>
    <row r="45" spans="2:9" ht="14" customHeight="1" x14ac:dyDescent="0.3">
      <c r="B45" s="102" t="s">
        <v>60</v>
      </c>
      <c r="C45" s="58">
        <v>895</v>
      </c>
      <c r="D45" s="14">
        <v>542</v>
      </c>
      <c r="E45" s="14">
        <v>217</v>
      </c>
      <c r="F45" s="14">
        <v>106</v>
      </c>
      <c r="G45" s="14">
        <v>11</v>
      </c>
      <c r="H45" s="14">
        <v>19</v>
      </c>
    </row>
    <row r="46" spans="2:9" ht="14" customHeight="1" x14ac:dyDescent="0.3">
      <c r="B46" s="102" t="s">
        <v>59</v>
      </c>
      <c r="C46" s="58">
        <v>785</v>
      </c>
      <c r="D46" s="14">
        <v>645</v>
      </c>
      <c r="E46" s="14">
        <v>123</v>
      </c>
      <c r="F46" s="14">
        <v>15</v>
      </c>
      <c r="G46" s="14">
        <v>2</v>
      </c>
      <c r="H46" s="56" t="s">
        <v>100</v>
      </c>
    </row>
    <row r="47" spans="2:9" ht="14" customHeight="1" x14ac:dyDescent="0.3">
      <c r="B47" s="102" t="s">
        <v>62</v>
      </c>
      <c r="C47" s="58">
        <v>4268</v>
      </c>
      <c r="D47" s="14">
        <v>3077</v>
      </c>
      <c r="E47" s="14">
        <v>932</v>
      </c>
      <c r="F47" s="14">
        <v>213</v>
      </c>
      <c r="G47" s="14">
        <v>30</v>
      </c>
      <c r="H47" s="14">
        <v>16</v>
      </c>
    </row>
    <row r="48" spans="2:9" ht="14" customHeight="1" x14ac:dyDescent="0.3">
      <c r="B48" s="102" t="s">
        <v>63</v>
      </c>
      <c r="C48" s="58">
        <v>1219</v>
      </c>
      <c r="D48" s="14">
        <v>544</v>
      </c>
      <c r="E48" s="14">
        <v>386</v>
      </c>
      <c r="F48" s="14">
        <v>182</v>
      </c>
      <c r="G48" s="14">
        <v>39</v>
      </c>
      <c r="H48" s="14">
        <v>68</v>
      </c>
    </row>
    <row r="49" spans="2:8" ht="14" customHeight="1" x14ac:dyDescent="0.3">
      <c r="B49" s="102" t="s">
        <v>69</v>
      </c>
      <c r="C49" s="58">
        <v>164</v>
      </c>
      <c r="D49" s="14">
        <v>15</v>
      </c>
      <c r="E49" s="14">
        <v>122</v>
      </c>
      <c r="F49" s="14">
        <v>25</v>
      </c>
      <c r="G49" s="14">
        <v>2</v>
      </c>
      <c r="H49" s="56" t="s">
        <v>100</v>
      </c>
    </row>
    <row r="50" spans="2:8" ht="14" customHeight="1" x14ac:dyDescent="0.3">
      <c r="B50" s="102" t="s">
        <v>64</v>
      </c>
      <c r="C50" s="58">
        <v>799</v>
      </c>
      <c r="D50" s="14">
        <v>307</v>
      </c>
      <c r="E50" s="14">
        <v>328</v>
      </c>
      <c r="F50" s="14">
        <v>143</v>
      </c>
      <c r="G50" s="14">
        <v>13</v>
      </c>
      <c r="H50" s="14">
        <v>8</v>
      </c>
    </row>
    <row r="51" spans="2:8" ht="14" customHeight="1" x14ac:dyDescent="0.3">
      <c r="B51" s="102" t="s">
        <v>65</v>
      </c>
      <c r="C51" s="58">
        <v>3060</v>
      </c>
      <c r="D51" s="14">
        <v>1100</v>
      </c>
      <c r="E51" s="14">
        <v>1203</v>
      </c>
      <c r="F51" s="14">
        <v>663</v>
      </c>
      <c r="G51" s="14">
        <v>51</v>
      </c>
      <c r="H51" s="14">
        <v>43</v>
      </c>
    </row>
    <row r="52" spans="2:8" ht="14" customHeight="1" x14ac:dyDescent="0.3">
      <c r="B52" s="102" t="s">
        <v>66</v>
      </c>
      <c r="C52" s="58">
        <v>425</v>
      </c>
      <c r="D52" s="14">
        <v>246</v>
      </c>
      <c r="E52" s="14">
        <v>125</v>
      </c>
      <c r="F52" s="14">
        <v>44</v>
      </c>
      <c r="G52" s="14">
        <v>7</v>
      </c>
      <c r="H52" s="14">
        <v>3</v>
      </c>
    </row>
    <row r="53" spans="2:8" ht="14" customHeight="1" x14ac:dyDescent="0.3">
      <c r="B53" s="102" t="s">
        <v>67</v>
      </c>
      <c r="C53" s="58">
        <v>1512</v>
      </c>
      <c r="D53" s="14">
        <v>1037</v>
      </c>
      <c r="E53" s="14">
        <v>361</v>
      </c>
      <c r="F53" s="14">
        <v>100</v>
      </c>
      <c r="G53" s="14">
        <v>10</v>
      </c>
      <c r="H53" s="14">
        <v>4</v>
      </c>
    </row>
    <row r="54" spans="2:8" ht="14" customHeight="1" x14ac:dyDescent="0.3">
      <c r="B54" s="104" t="s">
        <v>68</v>
      </c>
      <c r="C54" s="151">
        <v>3</v>
      </c>
      <c r="D54" s="152">
        <v>3</v>
      </c>
      <c r="E54" s="46" t="s">
        <v>100</v>
      </c>
      <c r="F54" s="46" t="s">
        <v>100</v>
      </c>
      <c r="G54" s="46" t="s">
        <v>100</v>
      </c>
      <c r="H54" s="46" t="s">
        <v>100</v>
      </c>
    </row>
    <row r="55" spans="2:8" ht="4.5" customHeight="1" x14ac:dyDescent="0.3"/>
    <row r="56" spans="2:8" ht="11.5" customHeight="1" x14ac:dyDescent="0.3">
      <c r="B56" s="189" t="s">
        <v>286</v>
      </c>
      <c r="C56" s="189"/>
      <c r="D56" s="189"/>
      <c r="E56" s="189"/>
      <c r="F56" s="189"/>
      <c r="G56" s="189"/>
      <c r="H56" s="189"/>
    </row>
    <row r="57" spans="2:8" ht="26.5" customHeight="1" x14ac:dyDescent="0.3">
      <c r="B57" s="189"/>
      <c r="C57" s="189"/>
      <c r="D57" s="189"/>
      <c r="E57" s="189"/>
      <c r="F57" s="189"/>
      <c r="G57" s="189"/>
      <c r="H57" s="189"/>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9</vt:i4>
      </vt:variant>
    </vt:vector>
  </HeadingPairs>
  <TitlesOfParts>
    <vt:vector size="49" baseType="lpstr">
      <vt:lpstr>Indice</vt:lpstr>
      <vt:lpstr>Q1</vt:lpstr>
      <vt:lpstr>Q2</vt:lpstr>
      <vt:lpstr>Q3</vt:lpstr>
      <vt:lpstr>Q4</vt:lpstr>
      <vt:lpstr>Q5</vt:lpstr>
      <vt:lpstr>Q6</vt:lpstr>
      <vt:lpstr>Q7</vt:lpstr>
      <vt:lpstr>Q8</vt:lpstr>
      <vt:lpstr>Q9</vt:lpstr>
      <vt:lpstr>Q10</vt:lpstr>
      <vt:lpstr>Q11</vt:lpstr>
      <vt:lpstr>Q12</vt:lpstr>
      <vt:lpstr>Q13</vt:lpstr>
      <vt:lpstr>Q14</vt:lpstr>
      <vt:lpstr>Q15</vt:lpstr>
      <vt:lpstr>Q16.17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'Q10'!Print_Area</vt:lpstr>
      <vt:lpstr>'Q19'!Print_Area</vt:lpstr>
      <vt:lpstr>'Q21'!Print_Area</vt:lpstr>
      <vt:lpstr>'Q23'!Print_Area</vt:lpstr>
      <vt:lpstr>'Q24'!Print_Area</vt:lpstr>
      <vt:lpstr>'Q27'!Print_Area</vt:lpstr>
      <vt:lpstr>'Q28'!Print_Area</vt:lpstr>
      <vt:lpstr>'Q30'!Print_Area</vt:lpstr>
      <vt:lpstr>'Q7'!Print_Area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Relatório Anual de Formação Contínua 2021 - Publicação</dc:title>
  <dc:creator>GEP/MTSSS</dc:creator>
  <cp:lastModifiedBy>Ines Goncalves</cp:lastModifiedBy>
  <cp:lastPrinted>2024-09-06T14:44:53Z</cp:lastPrinted>
  <dcterms:created xsi:type="dcterms:W3CDTF">2013-01-14T16:16:35Z</dcterms:created>
  <dcterms:modified xsi:type="dcterms:W3CDTF">2024-09-09T10:54:29Z</dcterms:modified>
</cp:coreProperties>
</file>